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INE\4. COACHING PAK SUKARTO\ECOURSE\Tools\"/>
    </mc:Choice>
  </mc:AlternateContent>
  <xr:revisionPtr revIDLastSave="0" documentId="13_ncr:1_{EA050DBA-6B8B-4F53-9EB8-C1AA61F3483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PPN" sheetId="1" r:id="rId1"/>
    <sheet name="PPh 21" sheetId="2" r:id="rId2"/>
    <sheet name="PPh 22" sheetId="3" r:id="rId3"/>
    <sheet name="PPh 23" sheetId="4" r:id="rId4"/>
    <sheet name="PPh 4 (2)" sheetId="5" r:id="rId5"/>
    <sheet name="PPh 25" sheetId="6" r:id="rId6"/>
    <sheet name="PP23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5" l="1"/>
  <c r="S19" i="5" s="1"/>
  <c r="Q18" i="5"/>
  <c r="S18" i="5" s="1"/>
  <c r="Q17" i="5"/>
  <c r="Q16" i="5"/>
  <c r="Q15" i="5"/>
  <c r="S15" i="5" s="1"/>
  <c r="Q14" i="5"/>
  <c r="S14" i="5" s="1"/>
  <c r="Q13" i="5"/>
  <c r="S13" i="5" s="1"/>
  <c r="Q12" i="5"/>
  <c r="Q11" i="5"/>
  <c r="S11" i="5" s="1"/>
  <c r="Q10" i="5"/>
  <c r="S10" i="5" s="1"/>
  <c r="Q9" i="5"/>
  <c r="V19" i="5"/>
  <c r="V18" i="5"/>
  <c r="V17" i="5"/>
  <c r="V16" i="5"/>
  <c r="V15" i="5"/>
  <c r="V14" i="5"/>
  <c r="V13" i="5"/>
  <c r="V12" i="5"/>
  <c r="V11" i="5"/>
  <c r="V10" i="5"/>
  <c r="V9" i="5"/>
  <c r="S17" i="5"/>
  <c r="S16" i="5"/>
  <c r="S12" i="5"/>
  <c r="S9" i="5"/>
  <c r="P19" i="5"/>
  <c r="P18" i="5"/>
  <c r="P17" i="5"/>
  <c r="P16" i="5"/>
  <c r="P15" i="5"/>
  <c r="P14" i="5"/>
  <c r="P13" i="5"/>
  <c r="P12" i="5"/>
  <c r="P11" i="5"/>
  <c r="P10" i="5"/>
  <c r="P9" i="5"/>
  <c r="P8" i="5"/>
  <c r="D19" i="5"/>
  <c r="D18" i="5"/>
  <c r="D17" i="5"/>
  <c r="D16" i="5"/>
  <c r="D15" i="5"/>
  <c r="D14" i="5"/>
  <c r="D13" i="5"/>
  <c r="D12" i="5"/>
  <c r="D11" i="5"/>
  <c r="D10" i="5"/>
  <c r="D9" i="5"/>
  <c r="G19" i="5"/>
  <c r="G18" i="5"/>
  <c r="G17" i="5"/>
  <c r="G16" i="5"/>
  <c r="G15" i="5"/>
  <c r="G14" i="5"/>
  <c r="G13" i="5"/>
  <c r="G12" i="5"/>
  <c r="G11" i="5"/>
  <c r="G10" i="5"/>
  <c r="G9" i="5"/>
  <c r="J19" i="5"/>
  <c r="J18" i="5"/>
  <c r="J17" i="5"/>
  <c r="J16" i="5"/>
  <c r="J15" i="5"/>
  <c r="J14" i="5"/>
  <c r="J13" i="5"/>
  <c r="J12" i="5"/>
  <c r="J11" i="5"/>
  <c r="J10" i="5"/>
  <c r="J9" i="5"/>
  <c r="M19" i="5"/>
  <c r="M18" i="5"/>
  <c r="M17" i="5"/>
  <c r="M16" i="5"/>
  <c r="M15" i="5"/>
  <c r="M14" i="5"/>
  <c r="M13" i="5"/>
  <c r="M12" i="5"/>
  <c r="M11" i="5"/>
  <c r="M10" i="5"/>
  <c r="M9" i="5"/>
  <c r="M8" i="5"/>
  <c r="J8" i="5"/>
  <c r="G8" i="5"/>
  <c r="D8" i="5"/>
  <c r="I7" i="4"/>
  <c r="F7" i="4"/>
  <c r="G8" i="2"/>
  <c r="E8" i="2"/>
  <c r="C8" i="2"/>
  <c r="O8" i="1"/>
  <c r="R8" i="1" s="1"/>
  <c r="T8" i="1" s="1"/>
  <c r="O19" i="1"/>
  <c r="R19" i="1" s="1"/>
  <c r="T19" i="1" s="1"/>
  <c r="O18" i="1"/>
  <c r="R18" i="1" s="1"/>
  <c r="T18" i="1" s="1"/>
  <c r="O17" i="1"/>
  <c r="O16" i="1"/>
  <c r="R16" i="1" s="1"/>
  <c r="T16" i="1" s="1"/>
  <c r="O15" i="1"/>
  <c r="R15" i="1" s="1"/>
  <c r="T15" i="1" s="1"/>
  <c r="O14" i="1"/>
  <c r="R14" i="1" s="1"/>
  <c r="T14" i="1" s="1"/>
  <c r="O13" i="1"/>
  <c r="O12" i="1"/>
  <c r="O11" i="1"/>
  <c r="R11" i="1" s="1"/>
  <c r="T11" i="1" s="1"/>
  <c r="O10" i="1"/>
  <c r="R10" i="1" s="1"/>
  <c r="T10" i="1" s="1"/>
  <c r="O9" i="1"/>
  <c r="R9" i="1" s="1"/>
  <c r="T9" i="1" s="1"/>
  <c r="L19" i="1"/>
  <c r="N19" i="1" s="1"/>
  <c r="L18" i="1"/>
  <c r="N18" i="1"/>
  <c r="L17" i="1"/>
  <c r="N17" i="1" s="1"/>
  <c r="L16" i="1"/>
  <c r="N16" i="1" s="1"/>
  <c r="L15" i="1"/>
  <c r="N15" i="1" s="1"/>
  <c r="L14" i="1"/>
  <c r="N14" i="1" s="1"/>
  <c r="L13" i="1"/>
  <c r="N13" i="1" s="1"/>
  <c r="L12" i="1"/>
  <c r="N12" i="1"/>
  <c r="L11" i="1"/>
  <c r="N11" i="1" s="1"/>
  <c r="L10" i="1"/>
  <c r="N10" i="1" s="1"/>
  <c r="L9" i="1"/>
  <c r="N9" i="1" s="1"/>
  <c r="L8" i="1"/>
  <c r="N8" i="1" s="1"/>
  <c r="E18" i="7"/>
  <c r="G18" i="7"/>
  <c r="E17" i="7"/>
  <c r="G17" i="7"/>
  <c r="E16" i="7"/>
  <c r="G16" i="7"/>
  <c r="E15" i="7"/>
  <c r="G15" i="7" s="1"/>
  <c r="E14" i="7"/>
  <c r="G14" i="7"/>
  <c r="E13" i="7"/>
  <c r="G13" i="7"/>
  <c r="E12" i="7"/>
  <c r="G12" i="7"/>
  <c r="E11" i="7"/>
  <c r="G11" i="7" s="1"/>
  <c r="E10" i="7"/>
  <c r="G10" i="7"/>
  <c r="E9" i="7"/>
  <c r="G9" i="7"/>
  <c r="E8" i="7"/>
  <c r="G8" i="7"/>
  <c r="E7" i="7"/>
  <c r="G7" i="7" s="1"/>
  <c r="D18" i="7"/>
  <c r="D17" i="7"/>
  <c r="D16" i="7"/>
  <c r="D15" i="7"/>
  <c r="D14" i="7"/>
  <c r="D13" i="7"/>
  <c r="D12" i="7"/>
  <c r="D11" i="7"/>
  <c r="D10" i="7"/>
  <c r="D9" i="7"/>
  <c r="D8" i="7"/>
  <c r="D7" i="7"/>
  <c r="D18" i="6"/>
  <c r="D17" i="6"/>
  <c r="D16" i="6"/>
  <c r="D15" i="6"/>
  <c r="D14" i="6"/>
  <c r="D13" i="6"/>
  <c r="D12" i="6"/>
  <c r="D11" i="6"/>
  <c r="D10" i="6"/>
  <c r="D9" i="6"/>
  <c r="D8" i="6"/>
  <c r="D7" i="6"/>
  <c r="Q8" i="5"/>
  <c r="S8" i="5" s="1"/>
  <c r="R17" i="1"/>
  <c r="T17" i="1" s="1"/>
  <c r="R13" i="1"/>
  <c r="T13" i="1" s="1"/>
  <c r="R12" i="1"/>
  <c r="T12" i="1" s="1"/>
  <c r="D19" i="1"/>
  <c r="G19" i="1"/>
  <c r="D18" i="1"/>
  <c r="G18" i="1"/>
  <c r="D17" i="1"/>
  <c r="G17" i="1"/>
  <c r="D16" i="1"/>
  <c r="G16" i="1"/>
  <c r="D15" i="1"/>
  <c r="G15" i="1"/>
  <c r="D14" i="1"/>
  <c r="G14" i="1"/>
  <c r="D13" i="1"/>
  <c r="G13" i="1"/>
  <c r="D12" i="1"/>
  <c r="G12" i="1"/>
  <c r="D11" i="1"/>
  <c r="G11" i="1"/>
  <c r="D10" i="1"/>
  <c r="G10" i="1"/>
  <c r="D9" i="1"/>
  <c r="G9" i="1"/>
  <c r="D8" i="1"/>
  <c r="G8" i="1" s="1"/>
  <c r="F18" i="4"/>
  <c r="I18" i="4" s="1"/>
  <c r="F17" i="4"/>
  <c r="I17" i="4"/>
  <c r="F16" i="4"/>
  <c r="I16" i="4" s="1"/>
  <c r="F15" i="4"/>
  <c r="I15" i="4" s="1"/>
  <c r="F14" i="4"/>
  <c r="I14" i="4" s="1"/>
  <c r="F13" i="4"/>
  <c r="I13" i="4"/>
  <c r="F12" i="4"/>
  <c r="I12" i="4"/>
  <c r="F11" i="4"/>
  <c r="I11" i="4" s="1"/>
  <c r="F10" i="4"/>
  <c r="I10" i="4"/>
  <c r="F9" i="4"/>
  <c r="I9" i="4" s="1"/>
  <c r="F8" i="4"/>
  <c r="I8" i="4"/>
  <c r="E11" i="3"/>
  <c r="G11" i="3"/>
  <c r="E9" i="3"/>
  <c r="G9" i="3"/>
  <c r="E8" i="3"/>
  <c r="G8" i="3" s="1"/>
  <c r="E18" i="3"/>
  <c r="G18" i="3"/>
  <c r="E17" i="3"/>
  <c r="G17" i="3"/>
  <c r="E16" i="3"/>
  <c r="G16" i="3"/>
  <c r="E15" i="3"/>
  <c r="G15" i="3" s="1"/>
  <c r="E14" i="3"/>
  <c r="G14" i="3"/>
  <c r="E13" i="3"/>
  <c r="G13" i="3"/>
  <c r="E12" i="3"/>
  <c r="G12" i="3"/>
  <c r="E10" i="3"/>
  <c r="G10" i="3" s="1"/>
  <c r="E7" i="3"/>
  <c r="G7" i="3" s="1"/>
  <c r="M19" i="2"/>
  <c r="M18" i="2"/>
  <c r="N18" i="2" s="1"/>
  <c r="M17" i="2"/>
  <c r="H17" i="2"/>
  <c r="N17" i="2" s="1"/>
  <c r="M16" i="2"/>
  <c r="M15" i="2"/>
  <c r="M14" i="2"/>
  <c r="M13" i="2"/>
  <c r="H13" i="2"/>
  <c r="N13" i="2"/>
  <c r="M12" i="2"/>
  <c r="H12" i="2"/>
  <c r="N12" i="2" s="1"/>
  <c r="M11" i="2"/>
  <c r="M10" i="2"/>
  <c r="M9" i="2"/>
  <c r="N9" i="2" s="1"/>
  <c r="M8" i="2"/>
  <c r="H16" i="2"/>
  <c r="N16" i="2"/>
  <c r="H19" i="2"/>
  <c r="N19" i="2" s="1"/>
  <c r="H18" i="2"/>
  <c r="H15" i="2"/>
  <c r="N15" i="2"/>
  <c r="H14" i="2"/>
  <c r="N14" i="2" s="1"/>
  <c r="H11" i="2"/>
  <c r="N11" i="2"/>
  <c r="H10" i="2"/>
  <c r="N10" i="2" s="1"/>
  <c r="H9" i="2"/>
  <c r="H8" i="2" l="1"/>
  <c r="I8" i="2" s="1"/>
  <c r="T8" i="5"/>
  <c r="V8" i="5" s="1"/>
  <c r="N8" i="2" l="1"/>
</calcChain>
</file>

<file path=xl/sharedStrings.xml><?xml version="1.0" encoding="utf-8"?>
<sst xmlns="http://schemas.openxmlformats.org/spreadsheetml/2006/main" count="190" uniqueCount="96">
  <si>
    <t>Bulan</t>
  </si>
  <si>
    <t xml:space="preserve">Januari 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</si>
  <si>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</si>
  <si>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</si>
  <si>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</si>
  <si>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</si>
  <si>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</si>
  <si>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</si>
  <si>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</si>
  <si>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</si>
  <si>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</si>
  <si>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</si>
  <si>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</si>
  <si>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Kts PT</t>
  </si>
  <si>
    <t>Kts PTT</t>
  </si>
  <si>
    <t>Kts TA</t>
  </si>
  <si>
    <t>Laporan SPT</t>
  </si>
  <si>
    <t>Laporan Keuangan</t>
  </si>
  <si>
    <t>Selisih pelaporan
D-H</t>
  </si>
  <si>
    <t>Penjualan Sesuai SPT</t>
  </si>
  <si>
    <t>Pembelian Sesuai SPT</t>
  </si>
  <si>
    <t>PPH 21 Terhutang (by SPT)</t>
  </si>
  <si>
    <t>Januari</t>
  </si>
  <si>
    <t>DPP</t>
  </si>
  <si>
    <t>Tarif</t>
  </si>
  <si>
    <t>Masa</t>
  </si>
  <si>
    <t>Biaya Gaji PT
(A)</t>
  </si>
  <si>
    <t>Biaya Gaji PTT
(B)</t>
  </si>
  <si>
    <t>Biaya Tenaga Ahli
(C)</t>
  </si>
  <si>
    <t>Biaya Gaji PT by LR
Akun by xxxx
(E)</t>
  </si>
  <si>
    <t>Biaya Gaji PTT by LR
Akun by xxxx
(F)</t>
  </si>
  <si>
    <t>Biaya Fee TA by LR
Akun by xxxx
(G)</t>
  </si>
  <si>
    <t>Total Pembelian Impor
(A)</t>
  </si>
  <si>
    <t>Total Pembelian dengan Pengepul
(B)</t>
  </si>
  <si>
    <t>Total Pembelian dengan Industri Tertentu
(C)</t>
  </si>
  <si>
    <t>Bukti Potong PPh 22 yang sudah diterima
(E)</t>
  </si>
  <si>
    <t>Total Jasa Tenaga Ahli
(A)</t>
  </si>
  <si>
    <t>Total Jasa Ekspedisi
(B)</t>
  </si>
  <si>
    <t>Total Sewa Aset selain Tanah Bangunan
(C)</t>
  </si>
  <si>
    <t>Total Pembelian yang Dikenakan PPh 22
A+B+C= (D)</t>
  </si>
  <si>
    <t>Selisih Pembelian dan Penerimaan BP
D-E= (F)</t>
  </si>
  <si>
    <t>Total Biaya Gaji + Fee
A+B+C= (D)</t>
  </si>
  <si>
    <t>Total Biaya Gaji by LK
E+F+G= (H)</t>
  </si>
  <si>
    <t>Total Jasa yang Harus memotong PPh 23
A+B+C+D= (E)</t>
  </si>
  <si>
    <t>Transaksi PPh 23 selain poin A,B,C
(D)</t>
  </si>
  <si>
    <t>Persewaan Tanah/Bangunan 
(A)</t>
  </si>
  <si>
    <t>Pengalihan Hak atas Tanah dan Bangunan 
(B)</t>
  </si>
  <si>
    <t>Jasa Konstruksi
(C)</t>
  </si>
  <si>
    <t>Transaksi PPh 4 ayat (2) lainnya
(E)</t>
  </si>
  <si>
    <t>Deviden WP OP Tidak diinvestasikan
(D)</t>
  </si>
  <si>
    <t>Total Biaya yang Harus memotong PPh 4 ayat (2)
A+B+C+D+E = (F)</t>
  </si>
  <si>
    <t>Nilai Akun pada LK
(G)</t>
  </si>
  <si>
    <t>Selisih biaya di SPT masa vs LK
F-G= (H)</t>
  </si>
  <si>
    <t>Nilai PPh 4 ayat (2)  yang harus di setor
(I)</t>
  </si>
  <si>
    <t>NTPN yang sudah disetorkan
(J)</t>
  </si>
  <si>
    <t>Selisih NTPN yang harus disetor
I-J = (K)</t>
  </si>
  <si>
    <t>PPh</t>
  </si>
  <si>
    <t>Jumlah PPh 25 seharusnya
(A)</t>
  </si>
  <si>
    <t>Nilai NTPN PPh 25
(B)</t>
  </si>
  <si>
    <t>Selisih setor PPh 25
A-B= (C)</t>
  </si>
  <si>
    <t>DPP PP23
(A)</t>
  </si>
  <si>
    <t>Nilai omzet versi LK
(B)</t>
  </si>
  <si>
    <t>Selisih DPP - Nilai omzet LK
A-B = (C)</t>
  </si>
  <si>
    <t>PP23 Terutang
(D)</t>
  </si>
  <si>
    <t>NTPN PP23
(E)</t>
  </si>
  <si>
    <t>Selisih NTPN omzet LK
D-E = (F)</t>
  </si>
  <si>
    <t>NTPN PPN</t>
  </si>
  <si>
    <t>Selisih NTPN</t>
  </si>
  <si>
    <t>Pembelian Import
(A)</t>
  </si>
  <si>
    <t>Pembelian lokal
(B)</t>
  </si>
  <si>
    <t>Total
A+B = (C)</t>
  </si>
  <si>
    <t>Pembelian ke NON PKP
(D)</t>
  </si>
  <si>
    <t>Total Pembelian
(Sesuai LK)
(E)</t>
  </si>
  <si>
    <t>Selisih Pembelian
(C+D-E)</t>
  </si>
  <si>
    <t>Penjualan Ekspor
(F)</t>
  </si>
  <si>
    <t>Penjualan Tidak Digunggung
(G)</t>
  </si>
  <si>
    <t>Penjualan Digunggung
(H)</t>
  </si>
  <si>
    <t>Penjualan PPN dibebaskan
(I)</t>
  </si>
  <si>
    <t>Total Penjualan Sesuai SPT
(F+G+H+I)</t>
  </si>
  <si>
    <t>Total Penjualan
(Sesuai LK)
(J)</t>
  </si>
  <si>
    <t>Selisih Penjualan
(K)</t>
  </si>
  <si>
    <t>PPN Keluaran (By SPT)
(L)</t>
  </si>
  <si>
    <t>PPN Masukan (By SPT)
(M)</t>
  </si>
  <si>
    <t>Kompensasi lebih bayar
(N)</t>
  </si>
  <si>
    <t>Total PPN KURANG (LEBIH) BAYAR
L-M-N = (O)</t>
  </si>
  <si>
    <t>PPh 23 yang Dipotong
(F)</t>
  </si>
  <si>
    <t>NTPN PPh 23 yang sudah disetorkan
(G)</t>
  </si>
  <si>
    <t>Selisih Penyetoran PPh 23
F-G= (H)</t>
  </si>
  <si>
    <t>www.dconsulting.id</t>
  </si>
  <si>
    <t>EKUALISASI DATA PAJAK PERTAMBAHAN NILAI (PPN)</t>
  </si>
  <si>
    <t>EKUALISASI DATA PAJAK PENGHASILAN PS 21 (PPH 21)</t>
  </si>
  <si>
    <t>EKUALISASI DATA PAJAK PENGHASILAN PS 22 (PPH 22)</t>
  </si>
  <si>
    <t>EKUALISASI DATA PAJAK PENGHASILAN PS 23 (PPH 23)</t>
  </si>
  <si>
    <t>EKUALISASI DATA PAJAK PENGHASILAN PS 4 AY 2 (PPH 4 AY 2)</t>
  </si>
  <si>
    <t>EKUALISASI DATA PAJAK PENGHASILAN PS 25 (PPH 25)</t>
  </si>
  <si>
    <t>EKUALISASI DATA PAJAK PENGHASILAN UMKM (PP 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</si>
</sst>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8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7">
    <xf numFmtId="0" fontId="0" fillId="0" borderId="0" xfId="0"/>
    <xf numFmtId="41" fontId="0" fillId="0" borderId="0" xfId="1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1" fontId="3" fillId="0" borderId="1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horizontal="center"/>
    </xf>
    <xf numFmtId="0" fontId="0" fillId="0" borderId="11" xfId="0" applyBorder="1"/>
    <xf numFmtId="0" fontId="0" fillId="0" borderId="14" xfId="0" applyBorder="1"/>
    <xf numFmtId="0" fontId="0" fillId="0" borderId="17" xfId="0" applyBorder="1"/>
    <xf numFmtId="0" fontId="3" fillId="0" borderId="1" xfId="0" quotePrefix="1" applyFont="1" applyBorder="1" applyAlignment="1">
      <alignment horizontal="center" vertical="center" wrapText="1"/>
    </xf>
    <xf numFmtId="41" fontId="3" fillId="0" borderId="1" xfId="1" quotePrefix="1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wrapText="1"/>
    </xf>
    <xf numFmtId="41" fontId="0" fillId="4" borderId="5" xfId="1" applyFont="1" applyFill="1" applyBorder="1"/>
    <xf numFmtId="41" fontId="0" fillId="4" borderId="10" xfId="1" applyFont="1" applyFill="1" applyBorder="1"/>
    <xf numFmtId="41" fontId="0" fillId="4" borderId="2" xfId="1" applyFont="1" applyFill="1" applyBorder="1"/>
    <xf numFmtId="41" fontId="0" fillId="4" borderId="13" xfId="1" applyFont="1" applyFill="1" applyBorder="1"/>
    <xf numFmtId="41" fontId="0" fillId="4" borderId="16" xfId="1" applyFont="1" applyFill="1" applyBorder="1"/>
    <xf numFmtId="41" fontId="0" fillId="4" borderId="19" xfId="1" applyFont="1" applyFill="1" applyBorder="1"/>
    <xf numFmtId="41" fontId="0" fillId="4" borderId="3" xfId="1" applyFont="1" applyFill="1" applyBorder="1"/>
    <xf numFmtId="41" fontId="0" fillId="4" borderId="4" xfId="1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38" fontId="0" fillId="4" borderId="5" xfId="1" applyNumberFormat="1" applyFont="1" applyFill="1" applyBorder="1"/>
    <xf numFmtId="38" fontId="0" fillId="4" borderId="10" xfId="1" applyNumberFormat="1" applyFont="1" applyFill="1" applyBorder="1"/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 wrapText="1"/>
    </xf>
    <xf numFmtId="41" fontId="3" fillId="0" borderId="1" xfId="1" applyFont="1" applyBorder="1" applyAlignment="1">
      <alignment horizontal="center" vertical="center"/>
    </xf>
    <xf numFmtId="41" fontId="3" fillId="3" borderId="1" xfId="1" applyFont="1" applyFill="1" applyBorder="1" applyAlignment="1">
      <alignment horizontal="center"/>
    </xf>
    <xf numFmtId="0" fontId="7" fillId="0" borderId="0" xfId="3" applyFont="1" applyAlignment="1">
      <alignment horizontal="left" indent="39"/>
    </xf>
    <xf numFmtId="0" fontId="8" fillId="0" borderId="0" xfId="0" applyFont="1"/>
    <xf numFmtId="0" fontId="7" fillId="0" borderId="0" xfId="3" applyFont="1" applyAlignment="1">
      <alignment horizontal="left"/>
    </xf>
    <xf numFmtId="0" fontId="3" fillId="0" borderId="9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1" fontId="0" fillId="0" borderId="5" xfId="1" applyFont="1" applyBorder="1" applyProtection="1">
      <protection locked="0"/>
    </xf>
    <xf numFmtId="41" fontId="0" fillId="0" borderId="3" xfId="1" applyFont="1" applyBorder="1" applyProtection="1">
      <protection locked="0"/>
    </xf>
    <xf numFmtId="41" fontId="0" fillId="0" borderId="4" xfId="1" applyFont="1" applyBorder="1" applyProtection="1">
      <protection locked="0"/>
    </xf>
    <xf numFmtId="41" fontId="0" fillId="0" borderId="2" xfId="1" applyFont="1" applyBorder="1" applyProtection="1">
      <protection locked="0"/>
    </xf>
    <xf numFmtId="41" fontId="0" fillId="0" borderId="11" xfId="1" applyFont="1" applyBorder="1" applyProtection="1">
      <protection locked="0"/>
    </xf>
    <xf numFmtId="9" fontId="0" fillId="0" borderId="12" xfId="2" applyFont="1" applyBorder="1" applyAlignment="1" applyProtection="1">
      <alignment horizontal="center"/>
      <protection locked="0"/>
    </xf>
    <xf numFmtId="41" fontId="0" fillId="0" borderId="14" xfId="1" applyFont="1" applyBorder="1" applyProtection="1">
      <protection locked="0"/>
    </xf>
    <xf numFmtId="9" fontId="0" fillId="0" borderId="15" xfId="2" applyFont="1" applyBorder="1" applyAlignment="1" applyProtection="1">
      <alignment horizontal="center"/>
      <protection locked="0"/>
    </xf>
    <xf numFmtId="41" fontId="0" fillId="0" borderId="17" xfId="1" applyFont="1" applyBorder="1" applyProtection="1">
      <protection locked="0"/>
    </xf>
    <xf numFmtId="9" fontId="0" fillId="0" borderId="18" xfId="2" applyFont="1" applyBorder="1" applyAlignment="1" applyProtection="1">
      <alignment horizontal="center"/>
      <protection locked="0"/>
    </xf>
    <xf numFmtId="164" fontId="0" fillId="0" borderId="12" xfId="2" applyNumberFormat="1" applyFont="1" applyBorder="1" applyAlignment="1" applyProtection="1">
      <alignment horizontal="center"/>
      <protection locked="0"/>
    </xf>
    <xf numFmtId="164" fontId="0" fillId="0" borderId="15" xfId="2" applyNumberFormat="1" applyFont="1" applyBorder="1" applyAlignment="1" applyProtection="1">
      <alignment horizontal="center"/>
      <protection locked="0"/>
    </xf>
    <xf numFmtId="164" fontId="0" fillId="0" borderId="18" xfId="2" applyNumberFormat="1" applyFont="1" applyBorder="1" applyAlignment="1" applyProtection="1">
      <alignment horizontal="center"/>
      <protection locked="0"/>
    </xf>
    <xf numFmtId="9" fontId="0" fillId="0" borderId="12" xfId="0" applyNumberForma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41" fontId="0" fillId="0" borderId="12" xfId="1" applyFont="1" applyBorder="1" applyProtection="1">
      <protection locked="0"/>
    </xf>
    <xf numFmtId="41" fontId="0" fillId="0" borderId="15" xfId="1" applyFont="1" applyBorder="1" applyProtection="1">
      <protection locked="0"/>
    </xf>
    <xf numFmtId="41" fontId="0" fillId="0" borderId="18" xfId="1" applyFont="1" applyBorder="1" applyProtection="1">
      <protection locked="0"/>
    </xf>
    <xf numFmtId="41" fontId="0" fillId="0" borderId="13" xfId="1" applyFont="1" applyBorder="1" applyProtection="1">
      <protection locked="0"/>
    </xf>
    <xf numFmtId="41" fontId="0" fillId="0" borderId="20" xfId="1" applyFont="1" applyBorder="1" applyProtection="1">
      <protection locked="0"/>
    </xf>
    <xf numFmtId="41" fontId="0" fillId="0" borderId="21" xfId="1" applyFont="1" applyBorder="1" applyProtection="1">
      <protection locked="0"/>
    </xf>
  </cellXfs>
  <cellStyles count="4">
    <cellStyle name="Comma [0]" xfId="1" builtinId="6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17639</xdr:colOff>
      <xdr:row>3</xdr:row>
      <xdr:rowOff>3137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25B5C9-5798-4006-A719-5865FF103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532239" cy="574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436739</xdr:colOff>
      <xdr:row>3</xdr:row>
      <xdr:rowOff>3137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937993-44E4-44ED-BB29-DDB4EAB67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532239" cy="5746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55739</xdr:colOff>
      <xdr:row>3</xdr:row>
      <xdr:rowOff>3137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3AA351-19D9-413A-9629-BEE5C0DEE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532239" cy="5746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227189</xdr:colOff>
      <xdr:row>3</xdr:row>
      <xdr:rowOff>3137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8D9FAC-66B6-4784-B85E-59CDBC159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532239" cy="5746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703439</xdr:colOff>
      <xdr:row>3</xdr:row>
      <xdr:rowOff>3137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0CDDD5-126C-413C-951F-ED5FC599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532239" cy="5746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179564</xdr:colOff>
      <xdr:row>3</xdr:row>
      <xdr:rowOff>3137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081A08-E79E-4A42-A4B9-A2203CC86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532239" cy="5746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103364</xdr:colOff>
      <xdr:row>3</xdr:row>
      <xdr:rowOff>3137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1BD332-CFEE-4703-8B14-80AB573B8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532239" cy="574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onsulting.id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dconsulting.id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dconsulting.id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dconsulting.id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consulting.id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dconsulting.id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consulting.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T19"/>
  <sheetViews>
    <sheetView tabSelected="1" workbookViewId="0">
      <pane xSplit="1" ySplit="7" topLeftCell="B8" activePane="bottomRight" state="frozen"/>
      <selection pane="topRight" activeCell="B1" sqref="B1"/>
      <selection pane="bottomLeft" activeCell="A3" sqref="A3"/>
      <selection pane="bottomRight" activeCell="A8" sqref="A8"/>
    </sheetView>
  </sheetViews>
  <sheetFormatPr defaultRowHeight="15" x14ac:dyDescent="0.25"/>
  <cols>
    <col min="1" max="1" width="10.85546875" bestFit="1" customWidth="1"/>
    <col min="2" max="2" width="14.28515625" bestFit="1" customWidth="1"/>
    <col min="3" max="3" width="12.5703125" bestFit="1" customWidth="1"/>
    <col min="4" max="4" width="14.28515625" bestFit="1" customWidth="1"/>
    <col min="5" max="5" width="12.5703125" bestFit="1" customWidth="1"/>
    <col min="6" max="6" width="16" customWidth="1"/>
    <col min="7" max="14" width="14.85546875" customWidth="1"/>
    <col min="15" max="15" width="19.42578125" customWidth="1"/>
    <col min="16" max="16" width="25.28515625" customWidth="1"/>
    <col min="17" max="17" width="24.7109375" customWidth="1"/>
    <col min="18" max="19" width="21.85546875" customWidth="1"/>
    <col min="20" max="20" width="28.7109375" customWidth="1"/>
  </cols>
  <sheetData>
    <row r="2" spans="1:20" x14ac:dyDescent="0.25">
      <c r="B2" s="46" t="s">
        <v>88</v>
      </c>
    </row>
    <row r="4" spans="1:20" ht="21" x14ac:dyDescent="0.35">
      <c r="A4" s="47" t="s">
        <v>89</v>
      </c>
    </row>
    <row r="6" spans="1:20" ht="60" customHeight="1" x14ac:dyDescent="0.25">
      <c r="A6" s="31" t="s">
        <v>0</v>
      </c>
      <c r="B6" s="36" t="s">
        <v>20</v>
      </c>
      <c r="C6" s="37"/>
      <c r="D6" s="38"/>
      <c r="E6" s="29" t="s">
        <v>71</v>
      </c>
      <c r="F6" s="39" t="s">
        <v>72</v>
      </c>
      <c r="G6" s="29" t="s">
        <v>73</v>
      </c>
      <c r="H6" s="33" t="s">
        <v>19</v>
      </c>
      <c r="I6" s="34"/>
      <c r="J6" s="34"/>
      <c r="K6" s="34"/>
      <c r="L6" s="35"/>
      <c r="M6" s="29" t="s">
        <v>79</v>
      </c>
      <c r="N6" s="29" t="s">
        <v>80</v>
      </c>
      <c r="O6" s="29" t="s">
        <v>81</v>
      </c>
      <c r="P6" s="29" t="s">
        <v>82</v>
      </c>
      <c r="Q6" s="29" t="s">
        <v>83</v>
      </c>
      <c r="R6" s="29" t="s">
        <v>84</v>
      </c>
      <c r="S6" s="29" t="s">
        <v>66</v>
      </c>
      <c r="T6" s="29" t="s">
        <v>67</v>
      </c>
    </row>
    <row r="7" spans="1:20" s="9" customFormat="1" ht="45" x14ac:dyDescent="0.2">
      <c r="A7" s="32"/>
      <c r="B7" s="25" t="s">
        <v>68</v>
      </c>
      <c r="C7" s="25" t="s">
        <v>69</v>
      </c>
      <c r="D7" s="26" t="s">
        <v>70</v>
      </c>
      <c r="E7" s="30"/>
      <c r="F7" s="40"/>
      <c r="G7" s="30"/>
      <c r="H7" s="25" t="s">
        <v>74</v>
      </c>
      <c r="I7" s="25" t="s">
        <v>75</v>
      </c>
      <c r="J7" s="25" t="s">
        <v>76</v>
      </c>
      <c r="K7" s="25" t="s">
        <v>77</v>
      </c>
      <c r="L7" s="6" t="s">
        <v>78</v>
      </c>
      <c r="M7" s="30"/>
      <c r="N7" s="30"/>
      <c r="O7" s="30"/>
      <c r="P7" s="30"/>
      <c r="Q7" s="30"/>
      <c r="R7" s="30"/>
      <c r="S7" s="30"/>
      <c r="T7" s="30"/>
    </row>
    <row r="8" spans="1:20" x14ac:dyDescent="0.25">
      <c r="A8" s="4" t="s">
        <v>1</v>
      </c>
      <c r="B8" s="55">
        <v>1000000000</v>
      </c>
      <c r="C8" s="55">
        <v>500000000</v>
      </c>
      <c r="D8" s="17">
        <f>B8+C8</f>
        <v>1500000000</v>
      </c>
      <c r="E8" s="55">
        <v>200000000</v>
      </c>
      <c r="F8" s="55">
        <v>1700000000</v>
      </c>
      <c r="G8" s="17">
        <f>F8-E8-D8</f>
        <v>0</v>
      </c>
      <c r="H8" s="55">
        <v>800000000</v>
      </c>
      <c r="I8" s="55">
        <v>500000000</v>
      </c>
      <c r="J8" s="55">
        <v>400000000</v>
      </c>
      <c r="K8" s="55">
        <v>300000000</v>
      </c>
      <c r="L8" s="17">
        <f>SUM(H8:K8)</f>
        <v>2000000000</v>
      </c>
      <c r="M8" s="55">
        <v>2000000000</v>
      </c>
      <c r="N8" s="17">
        <f>L8-M8</f>
        <v>0</v>
      </c>
      <c r="O8" s="17">
        <f>(I8+J8)*11%</f>
        <v>99000000</v>
      </c>
      <c r="P8" s="55">
        <v>165000000</v>
      </c>
      <c r="Q8" s="55"/>
      <c r="R8" s="27">
        <f>O8-P8-Q8</f>
        <v>-66000000</v>
      </c>
      <c r="S8" s="55">
        <v>0</v>
      </c>
      <c r="T8" s="17">
        <f>R8-S8</f>
        <v>-66000000</v>
      </c>
    </row>
    <row r="9" spans="1:20" x14ac:dyDescent="0.25">
      <c r="A9" s="2" t="s">
        <v>2</v>
      </c>
      <c r="B9" s="56"/>
      <c r="C9" s="56"/>
      <c r="D9" s="17">
        <f t="shared" ref="D9:D19" si="0">B9+C9</f>
        <v>0</v>
      </c>
      <c r="E9" s="55"/>
      <c r="F9" s="56"/>
      <c r="G9" s="17">
        <f t="shared" ref="G9:G19" si="1">F9-E9-D9</f>
        <v>0</v>
      </c>
      <c r="H9" s="56"/>
      <c r="I9" s="56"/>
      <c r="J9" s="56"/>
      <c r="K9" s="56"/>
      <c r="L9" s="17">
        <f t="shared" ref="L9:L19" si="2">SUM(H9:K9)</f>
        <v>0</v>
      </c>
      <c r="M9" s="56"/>
      <c r="N9" s="17">
        <f t="shared" ref="N9:N19" si="3">L9-M9</f>
        <v>0</v>
      </c>
      <c r="O9" s="17">
        <f t="shared" ref="O9:O19" si="4">(I9+J9)*11%</f>
        <v>0</v>
      </c>
      <c r="P9" s="55"/>
      <c r="Q9" s="56">
        <v>66000000</v>
      </c>
      <c r="R9" s="27">
        <f t="shared" ref="R9:R19" si="5">O9-P9+Q9</f>
        <v>66000000</v>
      </c>
      <c r="S9" s="56"/>
      <c r="T9" s="17">
        <f t="shared" ref="T9:T19" si="6">R9-S9</f>
        <v>66000000</v>
      </c>
    </row>
    <row r="10" spans="1:20" x14ac:dyDescent="0.25">
      <c r="A10" s="2" t="s">
        <v>3</v>
      </c>
      <c r="B10" s="56"/>
      <c r="C10" s="56"/>
      <c r="D10" s="17">
        <f t="shared" si="0"/>
        <v>0</v>
      </c>
      <c r="E10" s="55"/>
      <c r="F10" s="56"/>
      <c r="G10" s="17">
        <f t="shared" si="1"/>
        <v>0</v>
      </c>
      <c r="H10" s="56"/>
      <c r="I10" s="56"/>
      <c r="J10" s="56"/>
      <c r="K10" s="56"/>
      <c r="L10" s="17">
        <f t="shared" si="2"/>
        <v>0</v>
      </c>
      <c r="M10" s="56"/>
      <c r="N10" s="17">
        <f t="shared" si="3"/>
        <v>0</v>
      </c>
      <c r="O10" s="17">
        <f t="shared" si="4"/>
        <v>0</v>
      </c>
      <c r="P10" s="55"/>
      <c r="Q10" s="56"/>
      <c r="R10" s="27">
        <f t="shared" si="5"/>
        <v>0</v>
      </c>
      <c r="S10" s="56"/>
      <c r="T10" s="17">
        <f t="shared" si="6"/>
        <v>0</v>
      </c>
    </row>
    <row r="11" spans="1:20" x14ac:dyDescent="0.25">
      <c r="A11" s="2" t="s">
        <v>4</v>
      </c>
      <c r="B11" s="56"/>
      <c r="C11" s="56"/>
      <c r="D11" s="17">
        <f t="shared" si="0"/>
        <v>0</v>
      </c>
      <c r="E11" s="55"/>
      <c r="F11" s="56"/>
      <c r="G11" s="17">
        <f t="shared" si="1"/>
        <v>0</v>
      </c>
      <c r="H11" s="56"/>
      <c r="I11" s="56"/>
      <c r="J11" s="56"/>
      <c r="K11" s="56"/>
      <c r="L11" s="17">
        <f t="shared" si="2"/>
        <v>0</v>
      </c>
      <c r="M11" s="56"/>
      <c r="N11" s="17">
        <f t="shared" si="3"/>
        <v>0</v>
      </c>
      <c r="O11" s="17">
        <f t="shared" si="4"/>
        <v>0</v>
      </c>
      <c r="P11" s="55"/>
      <c r="Q11" s="56"/>
      <c r="R11" s="27">
        <f t="shared" si="5"/>
        <v>0</v>
      </c>
      <c r="S11" s="56"/>
      <c r="T11" s="17">
        <f t="shared" si="6"/>
        <v>0</v>
      </c>
    </row>
    <row r="12" spans="1:20" x14ac:dyDescent="0.25">
      <c r="A12" s="2" t="s">
        <v>5</v>
      </c>
      <c r="B12" s="56"/>
      <c r="C12" s="56"/>
      <c r="D12" s="17">
        <f t="shared" si="0"/>
        <v>0</v>
      </c>
      <c r="E12" s="55"/>
      <c r="F12" s="56"/>
      <c r="G12" s="17">
        <f t="shared" si="1"/>
        <v>0</v>
      </c>
      <c r="H12" s="56"/>
      <c r="I12" s="56"/>
      <c r="J12" s="56"/>
      <c r="K12" s="56"/>
      <c r="L12" s="17">
        <f t="shared" si="2"/>
        <v>0</v>
      </c>
      <c r="M12" s="56"/>
      <c r="N12" s="17">
        <f t="shared" si="3"/>
        <v>0</v>
      </c>
      <c r="O12" s="17">
        <f t="shared" si="4"/>
        <v>0</v>
      </c>
      <c r="P12" s="55"/>
      <c r="Q12" s="56"/>
      <c r="R12" s="27">
        <f t="shared" si="5"/>
        <v>0</v>
      </c>
      <c r="S12" s="56"/>
      <c r="T12" s="17">
        <f t="shared" si="6"/>
        <v>0</v>
      </c>
    </row>
    <row r="13" spans="1:20" x14ac:dyDescent="0.25">
      <c r="A13" s="2" t="s">
        <v>6</v>
      </c>
      <c r="B13" s="56"/>
      <c r="C13" s="56"/>
      <c r="D13" s="17">
        <f t="shared" si="0"/>
        <v>0</v>
      </c>
      <c r="E13" s="55"/>
      <c r="F13" s="56"/>
      <c r="G13" s="17">
        <f t="shared" si="1"/>
        <v>0</v>
      </c>
      <c r="H13" s="56"/>
      <c r="I13" s="56"/>
      <c r="J13" s="56"/>
      <c r="K13" s="56"/>
      <c r="L13" s="17">
        <f t="shared" si="2"/>
        <v>0</v>
      </c>
      <c r="M13" s="56"/>
      <c r="N13" s="17">
        <f t="shared" si="3"/>
        <v>0</v>
      </c>
      <c r="O13" s="17">
        <f t="shared" si="4"/>
        <v>0</v>
      </c>
      <c r="P13" s="55"/>
      <c r="Q13" s="56"/>
      <c r="R13" s="27">
        <f t="shared" si="5"/>
        <v>0</v>
      </c>
      <c r="S13" s="56"/>
      <c r="T13" s="17">
        <f t="shared" si="6"/>
        <v>0</v>
      </c>
    </row>
    <row r="14" spans="1:20" x14ac:dyDescent="0.25">
      <c r="A14" s="2" t="s">
        <v>7</v>
      </c>
      <c r="B14" s="56"/>
      <c r="C14" s="56"/>
      <c r="D14" s="17">
        <f t="shared" si="0"/>
        <v>0</v>
      </c>
      <c r="E14" s="55"/>
      <c r="F14" s="56"/>
      <c r="G14" s="17">
        <f t="shared" si="1"/>
        <v>0</v>
      </c>
      <c r="H14" s="56"/>
      <c r="I14" s="56"/>
      <c r="J14" s="56"/>
      <c r="K14" s="56"/>
      <c r="L14" s="17">
        <f t="shared" si="2"/>
        <v>0</v>
      </c>
      <c r="M14" s="56"/>
      <c r="N14" s="17">
        <f t="shared" si="3"/>
        <v>0</v>
      </c>
      <c r="O14" s="17">
        <f t="shared" si="4"/>
        <v>0</v>
      </c>
      <c r="P14" s="55"/>
      <c r="Q14" s="56"/>
      <c r="R14" s="27">
        <f t="shared" si="5"/>
        <v>0</v>
      </c>
      <c r="S14" s="56"/>
      <c r="T14" s="17">
        <f t="shared" si="6"/>
        <v>0</v>
      </c>
    </row>
    <row r="15" spans="1:20" x14ac:dyDescent="0.25">
      <c r="A15" s="2" t="s">
        <v>8</v>
      </c>
      <c r="B15" s="56"/>
      <c r="C15" s="56"/>
      <c r="D15" s="17">
        <f t="shared" si="0"/>
        <v>0</v>
      </c>
      <c r="E15" s="55"/>
      <c r="F15" s="56"/>
      <c r="G15" s="17">
        <f t="shared" si="1"/>
        <v>0</v>
      </c>
      <c r="H15" s="56"/>
      <c r="I15" s="56"/>
      <c r="J15" s="56"/>
      <c r="K15" s="56"/>
      <c r="L15" s="17">
        <f t="shared" si="2"/>
        <v>0</v>
      </c>
      <c r="M15" s="56"/>
      <c r="N15" s="17">
        <f t="shared" si="3"/>
        <v>0</v>
      </c>
      <c r="O15" s="17">
        <f t="shared" si="4"/>
        <v>0</v>
      </c>
      <c r="P15" s="55"/>
      <c r="Q15" s="56"/>
      <c r="R15" s="27">
        <f t="shared" si="5"/>
        <v>0</v>
      </c>
      <c r="S15" s="56"/>
      <c r="T15" s="17">
        <f t="shared" si="6"/>
        <v>0</v>
      </c>
    </row>
    <row r="16" spans="1:20" x14ac:dyDescent="0.25">
      <c r="A16" s="2" t="s">
        <v>9</v>
      </c>
      <c r="B16" s="56"/>
      <c r="C16" s="56"/>
      <c r="D16" s="17">
        <f t="shared" si="0"/>
        <v>0</v>
      </c>
      <c r="E16" s="55"/>
      <c r="F16" s="56"/>
      <c r="G16" s="17">
        <f t="shared" si="1"/>
        <v>0</v>
      </c>
      <c r="H16" s="56"/>
      <c r="I16" s="56"/>
      <c r="J16" s="56"/>
      <c r="K16" s="56"/>
      <c r="L16" s="17">
        <f t="shared" si="2"/>
        <v>0</v>
      </c>
      <c r="M16" s="56"/>
      <c r="N16" s="17">
        <f t="shared" si="3"/>
        <v>0</v>
      </c>
      <c r="O16" s="17">
        <f t="shared" si="4"/>
        <v>0</v>
      </c>
      <c r="P16" s="55"/>
      <c r="Q16" s="56"/>
      <c r="R16" s="27">
        <f t="shared" si="5"/>
        <v>0</v>
      </c>
      <c r="S16" s="56"/>
      <c r="T16" s="17">
        <f t="shared" si="6"/>
        <v>0</v>
      </c>
    </row>
    <row r="17" spans="1:20" x14ac:dyDescent="0.25">
      <c r="A17" s="2" t="s">
        <v>10</v>
      </c>
      <c r="B17" s="56"/>
      <c r="C17" s="56"/>
      <c r="D17" s="17">
        <f t="shared" si="0"/>
        <v>0</v>
      </c>
      <c r="E17" s="55"/>
      <c r="F17" s="56"/>
      <c r="G17" s="17">
        <f t="shared" si="1"/>
        <v>0</v>
      </c>
      <c r="H17" s="56"/>
      <c r="I17" s="56"/>
      <c r="J17" s="56"/>
      <c r="K17" s="56"/>
      <c r="L17" s="17">
        <f t="shared" si="2"/>
        <v>0</v>
      </c>
      <c r="M17" s="56"/>
      <c r="N17" s="17">
        <f t="shared" si="3"/>
        <v>0</v>
      </c>
      <c r="O17" s="17">
        <f t="shared" si="4"/>
        <v>0</v>
      </c>
      <c r="P17" s="55"/>
      <c r="Q17" s="56"/>
      <c r="R17" s="27">
        <f t="shared" si="5"/>
        <v>0</v>
      </c>
      <c r="S17" s="56"/>
      <c r="T17" s="17">
        <f t="shared" si="6"/>
        <v>0</v>
      </c>
    </row>
    <row r="18" spans="1:20" x14ac:dyDescent="0.25">
      <c r="A18" s="2" t="s">
        <v>11</v>
      </c>
      <c r="B18" s="56"/>
      <c r="C18" s="56"/>
      <c r="D18" s="17">
        <f t="shared" si="0"/>
        <v>0</v>
      </c>
      <c r="E18" s="55"/>
      <c r="F18" s="56"/>
      <c r="G18" s="17">
        <f t="shared" si="1"/>
        <v>0</v>
      </c>
      <c r="H18" s="56"/>
      <c r="I18" s="56"/>
      <c r="J18" s="56"/>
      <c r="K18" s="56"/>
      <c r="L18" s="17">
        <f t="shared" si="2"/>
        <v>0</v>
      </c>
      <c r="M18" s="56"/>
      <c r="N18" s="17">
        <f t="shared" si="3"/>
        <v>0</v>
      </c>
      <c r="O18" s="17">
        <f t="shared" si="4"/>
        <v>0</v>
      </c>
      <c r="P18" s="55"/>
      <c r="Q18" s="56"/>
      <c r="R18" s="27">
        <f t="shared" si="5"/>
        <v>0</v>
      </c>
      <c r="S18" s="56"/>
      <c r="T18" s="17">
        <f t="shared" si="6"/>
        <v>0</v>
      </c>
    </row>
    <row r="19" spans="1:20" x14ac:dyDescent="0.25">
      <c r="A19" s="3" t="s">
        <v>12</v>
      </c>
      <c r="B19" s="57"/>
      <c r="C19" s="57"/>
      <c r="D19" s="24">
        <f t="shared" si="0"/>
        <v>0</v>
      </c>
      <c r="E19" s="57"/>
      <c r="F19" s="57"/>
      <c r="G19" s="18">
        <f t="shared" si="1"/>
        <v>0</v>
      </c>
      <c r="H19" s="57"/>
      <c r="I19" s="57"/>
      <c r="J19" s="57"/>
      <c r="K19" s="57"/>
      <c r="L19" s="24">
        <f t="shared" si="2"/>
        <v>0</v>
      </c>
      <c r="M19" s="57"/>
      <c r="N19" s="24">
        <f t="shared" si="3"/>
        <v>0</v>
      </c>
      <c r="O19" s="24">
        <f t="shared" si="4"/>
        <v>0</v>
      </c>
      <c r="P19" s="57"/>
      <c r="Q19" s="57"/>
      <c r="R19" s="28">
        <f t="shared" si="5"/>
        <v>0</v>
      </c>
      <c r="S19" s="57"/>
      <c r="T19" s="18">
        <f t="shared" si="6"/>
        <v>0</v>
      </c>
    </row>
  </sheetData>
  <sheetProtection algorithmName="SHA-512" hashValue="aTcOOLp/36PrvmU1XStnppvktzwHesEMrUoBjMpUXtekmnHzEh51UeGl4jhy7mN3QiR9xbUCneZnhRCrCi7BWA==" saltValue="8FTtNuFMXp8heg+f8CCCFg==" spinCount="100000" sheet="1" objects="1" scenarios="1"/>
  <mergeCells count="14">
    <mergeCell ref="Q6:Q7"/>
    <mergeCell ref="R6:R7"/>
    <mergeCell ref="S6:S7"/>
    <mergeCell ref="T6:T7"/>
    <mergeCell ref="A6:A7"/>
    <mergeCell ref="M6:M7"/>
    <mergeCell ref="N6:N7"/>
    <mergeCell ref="O6:O7"/>
    <mergeCell ref="P6:P7"/>
    <mergeCell ref="H6:L6"/>
    <mergeCell ref="B6:D6"/>
    <mergeCell ref="E6:E7"/>
    <mergeCell ref="F6:F7"/>
    <mergeCell ref="G6:G7"/>
  </mergeCells>
  <phoneticPr fontId="2" type="noConversion"/>
  <hyperlinks>
    <hyperlink ref="B2" r:id="rId1" xr:uid="{0AE4E1A9-58C0-4218-B723-A160757B3A4B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N19"/>
  <sheetViews>
    <sheetView workbookViewId="0">
      <pane xSplit="1" ySplit="7" topLeftCell="B8" activePane="bottomRight" state="frozen"/>
      <selection pane="topRight" activeCell="B1" sqref="B1"/>
      <selection pane="bottomLeft" activeCell="A3" sqref="A3"/>
      <selection pane="bottomRight" activeCell="A8" sqref="A8"/>
    </sheetView>
  </sheetViews>
  <sheetFormatPr defaultRowHeight="15" x14ac:dyDescent="0.25"/>
  <cols>
    <col min="1" max="1" width="10.85546875" bestFit="1" customWidth="1"/>
    <col min="2" max="2" width="6.28515625" bestFit="1" customWidth="1"/>
    <col min="3" max="3" width="14.28515625" bestFit="1" customWidth="1"/>
    <col min="4" max="4" width="7.28515625" bestFit="1" customWidth="1"/>
    <col min="5" max="5" width="13.42578125" bestFit="1" customWidth="1"/>
    <col min="6" max="6" width="6.42578125" bestFit="1" customWidth="1"/>
    <col min="7" max="7" width="16.5703125" bestFit="1" customWidth="1"/>
    <col min="8" max="9" width="23.85546875" customWidth="1"/>
    <col min="10" max="14" width="23.85546875" style="1" customWidth="1"/>
  </cols>
  <sheetData>
    <row r="2" spans="1:14" x14ac:dyDescent="0.25">
      <c r="B2" s="46" t="s">
        <v>88</v>
      </c>
    </row>
    <row r="4" spans="1:14" ht="21" x14ac:dyDescent="0.35">
      <c r="A4" s="47" t="s">
        <v>90</v>
      </c>
    </row>
    <row r="6" spans="1:14" x14ac:dyDescent="0.25">
      <c r="A6" s="42" t="s">
        <v>0</v>
      </c>
      <c r="B6" s="41" t="s">
        <v>16</v>
      </c>
      <c r="C6" s="41"/>
      <c r="D6" s="41"/>
      <c r="E6" s="41"/>
      <c r="F6" s="41"/>
      <c r="G6" s="41"/>
      <c r="H6" s="41"/>
      <c r="I6" s="29" t="s">
        <v>21</v>
      </c>
      <c r="J6" s="45" t="s">
        <v>17</v>
      </c>
      <c r="K6" s="45"/>
      <c r="L6" s="45"/>
      <c r="M6" s="45"/>
      <c r="N6" s="43" t="s">
        <v>18</v>
      </c>
    </row>
    <row r="7" spans="1:14" ht="45" x14ac:dyDescent="0.25">
      <c r="A7" s="42"/>
      <c r="B7" s="5" t="s">
        <v>13</v>
      </c>
      <c r="C7" s="6" t="s">
        <v>26</v>
      </c>
      <c r="D7" s="6" t="s">
        <v>14</v>
      </c>
      <c r="E7" s="6" t="s">
        <v>27</v>
      </c>
      <c r="F7" s="6" t="s">
        <v>15</v>
      </c>
      <c r="G7" s="14" t="s">
        <v>28</v>
      </c>
      <c r="H7" s="6" t="s">
        <v>41</v>
      </c>
      <c r="I7" s="30"/>
      <c r="J7" s="15" t="s">
        <v>29</v>
      </c>
      <c r="K7" s="7" t="s">
        <v>30</v>
      </c>
      <c r="L7" s="7" t="s">
        <v>31</v>
      </c>
      <c r="M7" s="7" t="s">
        <v>42</v>
      </c>
      <c r="N7" s="44"/>
    </row>
    <row r="8" spans="1:14" x14ac:dyDescent="0.25">
      <c r="A8" s="4" t="s">
        <v>1</v>
      </c>
      <c r="B8" s="55">
        <v>30</v>
      </c>
      <c r="C8" s="55">
        <f>B8*4000000</f>
        <v>120000000</v>
      </c>
      <c r="D8" s="55">
        <v>5</v>
      </c>
      <c r="E8" s="55">
        <f>D8*3000000</f>
        <v>15000000</v>
      </c>
      <c r="F8" s="55">
        <v>2</v>
      </c>
      <c r="G8" s="55">
        <f>F8*10000000</f>
        <v>20000000</v>
      </c>
      <c r="H8" s="17">
        <f>C8+E8+G8</f>
        <v>155000000</v>
      </c>
      <c r="I8" s="55">
        <f>H8*5%</f>
        <v>7750000</v>
      </c>
      <c r="J8" s="55">
        <v>120000000</v>
      </c>
      <c r="K8" s="55">
        <v>15000000</v>
      </c>
      <c r="L8" s="55">
        <v>20000000</v>
      </c>
      <c r="M8" s="17">
        <f>J8+K8+L8</f>
        <v>155000000</v>
      </c>
      <c r="N8" s="17">
        <f>H8-M8</f>
        <v>0</v>
      </c>
    </row>
    <row r="9" spans="1:14" x14ac:dyDescent="0.25">
      <c r="A9" s="2" t="s">
        <v>2</v>
      </c>
      <c r="B9" s="56"/>
      <c r="C9" s="56"/>
      <c r="D9" s="56"/>
      <c r="E9" s="56"/>
      <c r="F9" s="56"/>
      <c r="G9" s="56"/>
      <c r="H9" s="23">
        <f t="shared" ref="H9:H19" si="0">C9+E9+G9</f>
        <v>0</v>
      </c>
      <c r="I9" s="56"/>
      <c r="J9" s="56"/>
      <c r="K9" s="56"/>
      <c r="L9" s="56"/>
      <c r="M9" s="23">
        <f t="shared" ref="M9:M19" si="1">J9+K9+L9</f>
        <v>0</v>
      </c>
      <c r="N9" s="23">
        <f t="shared" ref="N9:N19" si="2">H9-M9</f>
        <v>0</v>
      </c>
    </row>
    <row r="10" spans="1:14" x14ac:dyDescent="0.25">
      <c r="A10" s="2" t="s">
        <v>3</v>
      </c>
      <c r="B10" s="56"/>
      <c r="C10" s="56"/>
      <c r="D10" s="56"/>
      <c r="E10" s="56"/>
      <c r="F10" s="56"/>
      <c r="G10" s="56"/>
      <c r="H10" s="23">
        <f t="shared" si="0"/>
        <v>0</v>
      </c>
      <c r="I10" s="56"/>
      <c r="J10" s="56"/>
      <c r="K10" s="56"/>
      <c r="L10" s="56"/>
      <c r="M10" s="23">
        <f t="shared" si="1"/>
        <v>0</v>
      </c>
      <c r="N10" s="23">
        <f t="shared" si="2"/>
        <v>0</v>
      </c>
    </row>
    <row r="11" spans="1:14" x14ac:dyDescent="0.25">
      <c r="A11" s="2" t="s">
        <v>4</v>
      </c>
      <c r="B11" s="56"/>
      <c r="C11" s="56"/>
      <c r="D11" s="56"/>
      <c r="E11" s="56"/>
      <c r="F11" s="56"/>
      <c r="G11" s="56"/>
      <c r="H11" s="23">
        <f t="shared" si="0"/>
        <v>0</v>
      </c>
      <c r="I11" s="56"/>
      <c r="J11" s="56"/>
      <c r="K11" s="56"/>
      <c r="L11" s="56"/>
      <c r="M11" s="23">
        <f t="shared" si="1"/>
        <v>0</v>
      </c>
      <c r="N11" s="23">
        <f t="shared" si="2"/>
        <v>0</v>
      </c>
    </row>
    <row r="12" spans="1:14" x14ac:dyDescent="0.25">
      <c r="A12" s="2" t="s">
        <v>5</v>
      </c>
      <c r="B12" s="56"/>
      <c r="C12" s="56"/>
      <c r="D12" s="56"/>
      <c r="E12" s="56"/>
      <c r="F12" s="56"/>
      <c r="G12" s="56"/>
      <c r="H12" s="23">
        <f t="shared" si="0"/>
        <v>0</v>
      </c>
      <c r="I12" s="56"/>
      <c r="J12" s="56"/>
      <c r="K12" s="56"/>
      <c r="L12" s="56"/>
      <c r="M12" s="23">
        <f t="shared" si="1"/>
        <v>0</v>
      </c>
      <c r="N12" s="23">
        <f t="shared" si="2"/>
        <v>0</v>
      </c>
    </row>
    <row r="13" spans="1:14" x14ac:dyDescent="0.25">
      <c r="A13" s="2" t="s">
        <v>6</v>
      </c>
      <c r="B13" s="56"/>
      <c r="C13" s="56"/>
      <c r="D13" s="56"/>
      <c r="E13" s="56"/>
      <c r="F13" s="56"/>
      <c r="G13" s="56"/>
      <c r="H13" s="23">
        <f t="shared" si="0"/>
        <v>0</v>
      </c>
      <c r="I13" s="56"/>
      <c r="J13" s="56"/>
      <c r="K13" s="56"/>
      <c r="L13" s="56"/>
      <c r="M13" s="23">
        <f t="shared" si="1"/>
        <v>0</v>
      </c>
      <c r="N13" s="23">
        <f t="shared" si="2"/>
        <v>0</v>
      </c>
    </row>
    <row r="14" spans="1:14" x14ac:dyDescent="0.25">
      <c r="A14" s="2" t="s">
        <v>7</v>
      </c>
      <c r="B14" s="56"/>
      <c r="C14" s="56"/>
      <c r="D14" s="56"/>
      <c r="E14" s="56"/>
      <c r="F14" s="56"/>
      <c r="G14" s="56"/>
      <c r="H14" s="23">
        <f t="shared" si="0"/>
        <v>0</v>
      </c>
      <c r="I14" s="56"/>
      <c r="J14" s="56"/>
      <c r="K14" s="56"/>
      <c r="L14" s="56"/>
      <c r="M14" s="23">
        <f t="shared" si="1"/>
        <v>0</v>
      </c>
      <c r="N14" s="23">
        <f t="shared" si="2"/>
        <v>0</v>
      </c>
    </row>
    <row r="15" spans="1:14" x14ac:dyDescent="0.25">
      <c r="A15" s="2" t="s">
        <v>8</v>
      </c>
      <c r="B15" s="56"/>
      <c r="C15" s="56"/>
      <c r="D15" s="56"/>
      <c r="E15" s="56"/>
      <c r="F15" s="56"/>
      <c r="G15" s="56"/>
      <c r="H15" s="23">
        <f t="shared" si="0"/>
        <v>0</v>
      </c>
      <c r="I15" s="56"/>
      <c r="J15" s="56"/>
      <c r="K15" s="56"/>
      <c r="L15" s="56"/>
      <c r="M15" s="23">
        <f t="shared" si="1"/>
        <v>0</v>
      </c>
      <c r="N15" s="23">
        <f t="shared" si="2"/>
        <v>0</v>
      </c>
    </row>
    <row r="16" spans="1:14" x14ac:dyDescent="0.25">
      <c r="A16" s="2" t="s">
        <v>9</v>
      </c>
      <c r="B16" s="56"/>
      <c r="C16" s="56"/>
      <c r="D16" s="56"/>
      <c r="E16" s="56"/>
      <c r="F16" s="56"/>
      <c r="G16" s="56"/>
      <c r="H16" s="23">
        <f t="shared" si="0"/>
        <v>0</v>
      </c>
      <c r="I16" s="56"/>
      <c r="J16" s="56"/>
      <c r="K16" s="56"/>
      <c r="L16" s="56"/>
      <c r="M16" s="23">
        <f t="shared" si="1"/>
        <v>0</v>
      </c>
      <c r="N16" s="23">
        <f t="shared" si="2"/>
        <v>0</v>
      </c>
    </row>
    <row r="17" spans="1:14" x14ac:dyDescent="0.25">
      <c r="A17" s="2" t="s">
        <v>10</v>
      </c>
      <c r="B17" s="56"/>
      <c r="C17" s="56"/>
      <c r="D17" s="56"/>
      <c r="E17" s="56"/>
      <c r="F17" s="56"/>
      <c r="G17" s="56"/>
      <c r="H17" s="23">
        <f t="shared" si="0"/>
        <v>0</v>
      </c>
      <c r="I17" s="56"/>
      <c r="J17" s="56"/>
      <c r="K17" s="56"/>
      <c r="L17" s="56"/>
      <c r="M17" s="23">
        <f t="shared" si="1"/>
        <v>0</v>
      </c>
      <c r="N17" s="23">
        <f t="shared" si="2"/>
        <v>0</v>
      </c>
    </row>
    <row r="18" spans="1:14" x14ac:dyDescent="0.25">
      <c r="A18" s="2" t="s">
        <v>11</v>
      </c>
      <c r="B18" s="56"/>
      <c r="C18" s="56"/>
      <c r="D18" s="56"/>
      <c r="E18" s="56"/>
      <c r="F18" s="56"/>
      <c r="G18" s="56"/>
      <c r="H18" s="23">
        <f t="shared" si="0"/>
        <v>0</v>
      </c>
      <c r="I18" s="56"/>
      <c r="J18" s="56"/>
      <c r="K18" s="56"/>
      <c r="L18" s="56"/>
      <c r="M18" s="23">
        <f t="shared" si="1"/>
        <v>0</v>
      </c>
      <c r="N18" s="23">
        <f t="shared" si="2"/>
        <v>0</v>
      </c>
    </row>
    <row r="19" spans="1:14" x14ac:dyDescent="0.25">
      <c r="A19" s="3" t="s">
        <v>12</v>
      </c>
      <c r="B19" s="57"/>
      <c r="C19" s="57"/>
      <c r="D19" s="57"/>
      <c r="E19" s="57"/>
      <c r="F19" s="57"/>
      <c r="G19" s="57"/>
      <c r="H19" s="24">
        <f t="shared" si="0"/>
        <v>0</v>
      </c>
      <c r="I19" s="57"/>
      <c r="J19" s="57"/>
      <c r="K19" s="57"/>
      <c r="L19" s="57"/>
      <c r="M19" s="24">
        <f t="shared" si="1"/>
        <v>0</v>
      </c>
      <c r="N19" s="24">
        <f t="shared" si="2"/>
        <v>0</v>
      </c>
    </row>
  </sheetData>
  <sheetProtection algorithmName="SHA-512" hashValue="wNrxFa1nF3ru3N66QxLx1Q0a9go88d3JIluGtgTJ0MgfKoyJ6+SDhCYnIrpltSfBYv0BDOMNBYTSWJOvMjSbDA==" saltValue="wsGpM1Gk3x2SlNy6YLkyZA==" spinCount="100000" sheet="1" objects="1" scenarios="1"/>
  <mergeCells count="5">
    <mergeCell ref="B6:H6"/>
    <mergeCell ref="A6:A7"/>
    <mergeCell ref="N6:N7"/>
    <mergeCell ref="J6:M6"/>
    <mergeCell ref="I6:I7"/>
  </mergeCells>
  <hyperlinks>
    <hyperlink ref="B2" r:id="rId1" xr:uid="{ED7D5448-B1CC-4A10-9B78-BDC4AF75DCC5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2:G18"/>
  <sheetViews>
    <sheetView workbookViewId="0">
      <selection activeCell="G7" sqref="G7"/>
    </sheetView>
  </sheetViews>
  <sheetFormatPr defaultRowHeight="15" x14ac:dyDescent="0.25"/>
  <cols>
    <col min="1" max="1" width="10.85546875" bestFit="1" customWidth="1"/>
    <col min="2" max="7" width="26.28515625" customWidth="1"/>
  </cols>
  <sheetData>
    <row r="2" spans="1:7" x14ac:dyDescent="0.25">
      <c r="B2" s="46" t="s">
        <v>88</v>
      </c>
    </row>
    <row r="4" spans="1:7" ht="21" x14ac:dyDescent="0.35">
      <c r="A4" s="47" t="s">
        <v>91</v>
      </c>
    </row>
    <row r="6" spans="1:7" ht="45" x14ac:dyDescent="0.25">
      <c r="A6" s="5" t="s">
        <v>0</v>
      </c>
      <c r="B6" s="6" t="s">
        <v>32</v>
      </c>
      <c r="C6" s="6" t="s">
        <v>33</v>
      </c>
      <c r="D6" s="14" t="s">
        <v>34</v>
      </c>
      <c r="E6" s="8" t="s">
        <v>39</v>
      </c>
      <c r="F6" s="16" t="s">
        <v>35</v>
      </c>
      <c r="G6" s="6" t="s">
        <v>40</v>
      </c>
    </row>
    <row r="7" spans="1:7" x14ac:dyDescent="0.25">
      <c r="A7" s="4" t="s">
        <v>1</v>
      </c>
      <c r="B7" s="55">
        <v>1000000000</v>
      </c>
      <c r="C7" s="55">
        <v>100000000</v>
      </c>
      <c r="D7" s="55">
        <v>250000000</v>
      </c>
      <c r="E7" s="19">
        <f>SUM(B7:D7)</f>
        <v>1350000000</v>
      </c>
      <c r="F7" s="58">
        <v>1350000000</v>
      </c>
      <c r="G7" s="19">
        <f>E7-F7</f>
        <v>0</v>
      </c>
    </row>
    <row r="8" spans="1:7" x14ac:dyDescent="0.25">
      <c r="A8" s="2" t="s">
        <v>2</v>
      </c>
      <c r="B8" s="56"/>
      <c r="C8" s="56"/>
      <c r="D8" s="56"/>
      <c r="E8" s="23">
        <f t="shared" ref="E8:E18" si="0">SUM(B8:D8)</f>
        <v>0</v>
      </c>
      <c r="F8" s="56"/>
      <c r="G8" s="23">
        <f t="shared" ref="G8:G18" si="1">E8+F8</f>
        <v>0</v>
      </c>
    </row>
    <row r="9" spans="1:7" x14ac:dyDescent="0.25">
      <c r="A9" s="2" t="s">
        <v>3</v>
      </c>
      <c r="B9" s="56"/>
      <c r="C9" s="56"/>
      <c r="D9" s="56"/>
      <c r="E9" s="23">
        <f t="shared" si="0"/>
        <v>0</v>
      </c>
      <c r="F9" s="56"/>
      <c r="G9" s="23">
        <f t="shared" si="1"/>
        <v>0</v>
      </c>
    </row>
    <row r="10" spans="1:7" x14ac:dyDescent="0.25">
      <c r="A10" s="2" t="s">
        <v>4</v>
      </c>
      <c r="B10" s="56"/>
      <c r="C10" s="56"/>
      <c r="D10" s="56"/>
      <c r="E10" s="23">
        <f t="shared" si="0"/>
        <v>0</v>
      </c>
      <c r="F10" s="56"/>
      <c r="G10" s="23">
        <f t="shared" si="1"/>
        <v>0</v>
      </c>
    </row>
    <row r="11" spans="1:7" x14ac:dyDescent="0.25">
      <c r="A11" s="2" t="s">
        <v>5</v>
      </c>
      <c r="B11" s="56"/>
      <c r="C11" s="56"/>
      <c r="D11" s="56"/>
      <c r="E11" s="23">
        <f t="shared" si="0"/>
        <v>0</v>
      </c>
      <c r="F11" s="56"/>
      <c r="G11" s="23">
        <f t="shared" si="1"/>
        <v>0</v>
      </c>
    </row>
    <row r="12" spans="1:7" x14ac:dyDescent="0.25">
      <c r="A12" s="2" t="s">
        <v>6</v>
      </c>
      <c r="B12" s="56"/>
      <c r="C12" s="56"/>
      <c r="D12" s="56"/>
      <c r="E12" s="23">
        <f t="shared" si="0"/>
        <v>0</v>
      </c>
      <c r="F12" s="56"/>
      <c r="G12" s="23">
        <f t="shared" si="1"/>
        <v>0</v>
      </c>
    </row>
    <row r="13" spans="1:7" x14ac:dyDescent="0.25">
      <c r="A13" s="2" t="s">
        <v>7</v>
      </c>
      <c r="B13" s="56"/>
      <c r="C13" s="56"/>
      <c r="D13" s="56"/>
      <c r="E13" s="23">
        <f t="shared" si="0"/>
        <v>0</v>
      </c>
      <c r="F13" s="56"/>
      <c r="G13" s="23">
        <f t="shared" si="1"/>
        <v>0</v>
      </c>
    </row>
    <row r="14" spans="1:7" x14ac:dyDescent="0.25">
      <c r="A14" s="2" t="s">
        <v>8</v>
      </c>
      <c r="B14" s="56"/>
      <c r="C14" s="56"/>
      <c r="D14" s="56"/>
      <c r="E14" s="23">
        <f t="shared" si="0"/>
        <v>0</v>
      </c>
      <c r="F14" s="56"/>
      <c r="G14" s="23">
        <f t="shared" si="1"/>
        <v>0</v>
      </c>
    </row>
    <row r="15" spans="1:7" x14ac:dyDescent="0.25">
      <c r="A15" s="2" t="s">
        <v>9</v>
      </c>
      <c r="B15" s="56"/>
      <c r="C15" s="56"/>
      <c r="D15" s="56"/>
      <c r="E15" s="23">
        <f t="shared" si="0"/>
        <v>0</v>
      </c>
      <c r="F15" s="56"/>
      <c r="G15" s="23">
        <f t="shared" si="1"/>
        <v>0</v>
      </c>
    </row>
    <row r="16" spans="1:7" x14ac:dyDescent="0.25">
      <c r="A16" s="2" t="s">
        <v>10</v>
      </c>
      <c r="B16" s="56"/>
      <c r="C16" s="56"/>
      <c r="D16" s="56"/>
      <c r="E16" s="23">
        <f t="shared" si="0"/>
        <v>0</v>
      </c>
      <c r="F16" s="56"/>
      <c r="G16" s="23">
        <f t="shared" si="1"/>
        <v>0</v>
      </c>
    </row>
    <row r="17" spans="1:7" x14ac:dyDescent="0.25">
      <c r="A17" s="2" t="s">
        <v>11</v>
      </c>
      <c r="B17" s="56"/>
      <c r="C17" s="56"/>
      <c r="D17" s="56"/>
      <c r="E17" s="23">
        <f t="shared" si="0"/>
        <v>0</v>
      </c>
      <c r="F17" s="56"/>
      <c r="G17" s="23">
        <f t="shared" si="1"/>
        <v>0</v>
      </c>
    </row>
    <row r="18" spans="1:7" x14ac:dyDescent="0.25">
      <c r="A18" s="3" t="s">
        <v>12</v>
      </c>
      <c r="B18" s="57"/>
      <c r="C18" s="57"/>
      <c r="D18" s="57"/>
      <c r="E18" s="24">
        <f t="shared" si="0"/>
        <v>0</v>
      </c>
      <c r="F18" s="57"/>
      <c r="G18" s="24">
        <f t="shared" si="1"/>
        <v>0</v>
      </c>
    </row>
  </sheetData>
  <sheetProtection algorithmName="SHA-512" hashValue="zDKdajqeMg6NpPN/YM3xuYB26flmSJ7u3qWhq3FGpmHh6pFns/7Cs+9lNlbkRjJit+QmSfETqD6/idWSsODZZQ==" saltValue="P3pDAnHeypRxPmErJlPHEg==" spinCount="100000" sheet="1" objects="1" scenarios="1"/>
  <hyperlinks>
    <hyperlink ref="B2" r:id="rId1" xr:uid="{5476D073-1B99-4C19-99CA-77783490F235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I18"/>
  <sheetViews>
    <sheetView topLeftCell="C1" workbookViewId="0">
      <selection activeCell="J7" sqref="J7"/>
    </sheetView>
  </sheetViews>
  <sheetFormatPr defaultRowHeight="15" x14ac:dyDescent="0.25"/>
  <cols>
    <col min="1" max="1" width="10.85546875" bestFit="1" customWidth="1"/>
    <col min="2" max="9" width="23.7109375" customWidth="1"/>
  </cols>
  <sheetData>
    <row r="2" spans="1:9" x14ac:dyDescent="0.25">
      <c r="B2" s="46" t="s">
        <v>88</v>
      </c>
    </row>
    <row r="4" spans="1:9" ht="21" x14ac:dyDescent="0.35">
      <c r="A4" s="47" t="s">
        <v>92</v>
      </c>
    </row>
    <row r="6" spans="1:9" ht="45" x14ac:dyDescent="0.25">
      <c r="A6" s="5" t="s">
        <v>0</v>
      </c>
      <c r="B6" s="6" t="s">
        <v>36</v>
      </c>
      <c r="C6" s="6" t="s">
        <v>37</v>
      </c>
      <c r="D6" s="14" t="s">
        <v>38</v>
      </c>
      <c r="E6" s="14" t="s">
        <v>44</v>
      </c>
      <c r="F6" s="16" t="s">
        <v>43</v>
      </c>
      <c r="G6" s="16" t="s">
        <v>85</v>
      </c>
      <c r="H6" s="16" t="s">
        <v>86</v>
      </c>
      <c r="I6" s="6" t="s">
        <v>87</v>
      </c>
    </row>
    <row r="7" spans="1:9" x14ac:dyDescent="0.25">
      <c r="A7" s="4" t="s">
        <v>1</v>
      </c>
      <c r="B7" s="55">
        <v>20000000</v>
      </c>
      <c r="C7" s="55">
        <v>150000000</v>
      </c>
      <c r="D7" s="55">
        <v>50000000</v>
      </c>
      <c r="E7" s="55">
        <v>10000000</v>
      </c>
      <c r="F7" s="19">
        <f>SUM(B7:E7)</f>
        <v>230000000</v>
      </c>
      <c r="G7" s="58">
        <v>4600000</v>
      </c>
      <c r="H7" s="58">
        <v>4600000</v>
      </c>
      <c r="I7" s="19">
        <f>G7-H7</f>
        <v>0</v>
      </c>
    </row>
    <row r="8" spans="1:9" x14ac:dyDescent="0.25">
      <c r="A8" s="2" t="s">
        <v>2</v>
      </c>
      <c r="B8" s="56"/>
      <c r="C8" s="56"/>
      <c r="D8" s="56"/>
      <c r="E8" s="56"/>
      <c r="F8" s="23">
        <f t="shared" ref="F8:F18" si="0">SUM(B8:D8)</f>
        <v>0</v>
      </c>
      <c r="G8" s="56"/>
      <c r="H8" s="56"/>
      <c r="I8" s="23">
        <f t="shared" ref="I8:I18" si="1">F8+H8</f>
        <v>0</v>
      </c>
    </row>
    <row r="9" spans="1:9" x14ac:dyDescent="0.25">
      <c r="A9" s="2" t="s">
        <v>3</v>
      </c>
      <c r="B9" s="56"/>
      <c r="C9" s="56"/>
      <c r="D9" s="56"/>
      <c r="E9" s="56"/>
      <c r="F9" s="23">
        <f t="shared" si="0"/>
        <v>0</v>
      </c>
      <c r="G9" s="56"/>
      <c r="H9" s="56"/>
      <c r="I9" s="23">
        <f t="shared" si="1"/>
        <v>0</v>
      </c>
    </row>
    <row r="10" spans="1:9" x14ac:dyDescent="0.25">
      <c r="A10" s="2" t="s">
        <v>4</v>
      </c>
      <c r="B10" s="56"/>
      <c r="C10" s="56"/>
      <c r="D10" s="56"/>
      <c r="E10" s="56"/>
      <c r="F10" s="23">
        <f t="shared" si="0"/>
        <v>0</v>
      </c>
      <c r="G10" s="56"/>
      <c r="H10" s="56"/>
      <c r="I10" s="23">
        <f t="shared" si="1"/>
        <v>0</v>
      </c>
    </row>
    <row r="11" spans="1:9" x14ac:dyDescent="0.25">
      <c r="A11" s="2" t="s">
        <v>5</v>
      </c>
      <c r="B11" s="56"/>
      <c r="C11" s="56"/>
      <c r="D11" s="56"/>
      <c r="E11" s="56"/>
      <c r="F11" s="23">
        <f t="shared" si="0"/>
        <v>0</v>
      </c>
      <c r="G11" s="56"/>
      <c r="H11" s="56"/>
      <c r="I11" s="23">
        <f t="shared" si="1"/>
        <v>0</v>
      </c>
    </row>
    <row r="12" spans="1:9" x14ac:dyDescent="0.25">
      <c r="A12" s="2" t="s">
        <v>6</v>
      </c>
      <c r="B12" s="56"/>
      <c r="C12" s="56"/>
      <c r="D12" s="56"/>
      <c r="E12" s="56"/>
      <c r="F12" s="23">
        <f t="shared" si="0"/>
        <v>0</v>
      </c>
      <c r="G12" s="56"/>
      <c r="H12" s="56"/>
      <c r="I12" s="23">
        <f t="shared" si="1"/>
        <v>0</v>
      </c>
    </row>
    <row r="13" spans="1:9" x14ac:dyDescent="0.25">
      <c r="A13" s="2" t="s">
        <v>7</v>
      </c>
      <c r="B13" s="56"/>
      <c r="C13" s="56"/>
      <c r="D13" s="56"/>
      <c r="E13" s="56"/>
      <c r="F13" s="23">
        <f t="shared" si="0"/>
        <v>0</v>
      </c>
      <c r="G13" s="56"/>
      <c r="H13" s="56"/>
      <c r="I13" s="23">
        <f t="shared" si="1"/>
        <v>0</v>
      </c>
    </row>
    <row r="14" spans="1:9" x14ac:dyDescent="0.25">
      <c r="A14" s="2" t="s">
        <v>8</v>
      </c>
      <c r="B14" s="56"/>
      <c r="C14" s="56"/>
      <c r="D14" s="56"/>
      <c r="E14" s="56"/>
      <c r="F14" s="23">
        <f t="shared" si="0"/>
        <v>0</v>
      </c>
      <c r="G14" s="56"/>
      <c r="H14" s="56"/>
      <c r="I14" s="23">
        <f t="shared" si="1"/>
        <v>0</v>
      </c>
    </row>
    <row r="15" spans="1:9" x14ac:dyDescent="0.25">
      <c r="A15" s="2" t="s">
        <v>9</v>
      </c>
      <c r="B15" s="56"/>
      <c r="C15" s="56"/>
      <c r="D15" s="56"/>
      <c r="E15" s="56"/>
      <c r="F15" s="23">
        <f t="shared" si="0"/>
        <v>0</v>
      </c>
      <c r="G15" s="56"/>
      <c r="H15" s="56"/>
      <c r="I15" s="23">
        <f t="shared" si="1"/>
        <v>0</v>
      </c>
    </row>
    <row r="16" spans="1:9" x14ac:dyDescent="0.25">
      <c r="A16" s="2" t="s">
        <v>10</v>
      </c>
      <c r="B16" s="56"/>
      <c r="C16" s="56"/>
      <c r="D16" s="56"/>
      <c r="E16" s="56"/>
      <c r="F16" s="23">
        <f t="shared" si="0"/>
        <v>0</v>
      </c>
      <c r="G16" s="56"/>
      <c r="H16" s="56"/>
      <c r="I16" s="23">
        <f t="shared" si="1"/>
        <v>0</v>
      </c>
    </row>
    <row r="17" spans="1:9" x14ac:dyDescent="0.25">
      <c r="A17" s="2" t="s">
        <v>11</v>
      </c>
      <c r="B17" s="56"/>
      <c r="C17" s="56"/>
      <c r="D17" s="56"/>
      <c r="E17" s="56"/>
      <c r="F17" s="23">
        <f t="shared" si="0"/>
        <v>0</v>
      </c>
      <c r="G17" s="56"/>
      <c r="H17" s="56"/>
      <c r="I17" s="23">
        <f t="shared" si="1"/>
        <v>0</v>
      </c>
    </row>
    <row r="18" spans="1:9" x14ac:dyDescent="0.25">
      <c r="A18" s="3" t="s">
        <v>12</v>
      </c>
      <c r="B18" s="57"/>
      <c r="C18" s="57"/>
      <c r="D18" s="57"/>
      <c r="E18" s="57"/>
      <c r="F18" s="24">
        <f t="shared" si="0"/>
        <v>0</v>
      </c>
      <c r="G18" s="57"/>
      <c r="H18" s="57"/>
      <c r="I18" s="24">
        <f t="shared" si="1"/>
        <v>0</v>
      </c>
    </row>
  </sheetData>
  <sheetProtection algorithmName="SHA-512" hashValue="9nweGN1+54+Pn5rYrADYiQ78MEWKMJlNuBCdjJzHd9wB3yn0Flbuhfkdb0p7iuHRa6XMI2zqQXl4YVjUikNL0A==" saltValue="Hs0gC7jiILrCmeKFPRYzLg==" spinCount="100000" sheet="1" objects="1" scenarios="1"/>
  <hyperlinks>
    <hyperlink ref="B2" r:id="rId1" xr:uid="{121FE21C-C84D-44FD-85FF-93119622FCBF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2:V19"/>
  <sheetViews>
    <sheetView workbookViewId="0">
      <pane xSplit="1" ySplit="7" topLeftCell="B8" activePane="bottomRight" state="frozen"/>
      <selection pane="topRight" activeCell="B1" sqref="B1"/>
      <selection pane="bottomLeft" activeCell="A3" sqref="A3"/>
      <selection pane="bottomRight" activeCell="A8" sqref="A8"/>
    </sheetView>
  </sheetViews>
  <sheetFormatPr defaultRowHeight="15" x14ac:dyDescent="0.25"/>
  <cols>
    <col min="1" max="1" width="10.85546875" bestFit="1" customWidth="1"/>
    <col min="2" max="2" width="11.5703125" bestFit="1" customWidth="1"/>
    <col min="3" max="3" width="5" bestFit="1" customWidth="1"/>
    <col min="4" max="4" width="10.5703125" bestFit="1" customWidth="1"/>
    <col min="5" max="5" width="14.28515625" bestFit="1" customWidth="1"/>
    <col min="6" max="6" width="6.140625" bestFit="1" customWidth="1"/>
    <col min="7" max="7" width="13.28515625" bestFit="1" customWidth="1"/>
    <col min="8" max="8" width="14" customWidth="1"/>
    <col min="9" max="9" width="5" bestFit="1" customWidth="1"/>
    <col min="10" max="10" width="10.5703125" bestFit="1" customWidth="1"/>
    <col min="11" max="11" width="12.7109375" customWidth="1"/>
    <col min="12" max="12" width="5" bestFit="1" customWidth="1"/>
    <col min="13" max="13" width="11.5703125" bestFit="1" customWidth="1"/>
    <col min="14" max="14" width="14" customWidth="1"/>
    <col min="15" max="15" width="5" bestFit="1" customWidth="1"/>
    <col min="16" max="16" width="10.5703125" bestFit="1" customWidth="1"/>
    <col min="17" max="17" width="27.42578125" customWidth="1"/>
    <col min="18" max="18" width="17.5703125" bestFit="1" customWidth="1"/>
    <col min="19" max="20" width="17.5703125" customWidth="1"/>
    <col min="21" max="22" width="16.5703125" customWidth="1"/>
  </cols>
  <sheetData>
    <row r="2" spans="1:22" x14ac:dyDescent="0.25">
      <c r="B2" s="46" t="s">
        <v>88</v>
      </c>
    </row>
    <row r="4" spans="1:22" ht="21" x14ac:dyDescent="0.35">
      <c r="A4" s="47" t="s">
        <v>93</v>
      </c>
    </row>
    <row r="6" spans="1:22" ht="45" customHeight="1" x14ac:dyDescent="0.25">
      <c r="A6" s="42" t="s">
        <v>25</v>
      </c>
      <c r="B6" s="50" t="s">
        <v>45</v>
      </c>
      <c r="C6" s="50"/>
      <c r="D6" s="50"/>
      <c r="E6" s="50" t="s">
        <v>46</v>
      </c>
      <c r="F6" s="50"/>
      <c r="G6" s="50"/>
      <c r="H6" s="51" t="s">
        <v>47</v>
      </c>
      <c r="I6" s="50"/>
      <c r="J6" s="50"/>
      <c r="K6" s="50" t="s">
        <v>49</v>
      </c>
      <c r="L6" s="50"/>
      <c r="M6" s="50"/>
      <c r="N6" s="51" t="s">
        <v>48</v>
      </c>
      <c r="O6" s="50"/>
      <c r="P6" s="50"/>
      <c r="Q6" s="29" t="s">
        <v>50</v>
      </c>
      <c r="R6" s="52" t="s">
        <v>51</v>
      </c>
      <c r="S6" s="52" t="s">
        <v>52</v>
      </c>
      <c r="T6" s="29" t="s">
        <v>53</v>
      </c>
      <c r="U6" s="52" t="s">
        <v>54</v>
      </c>
      <c r="V6" s="52" t="s">
        <v>55</v>
      </c>
    </row>
    <row r="7" spans="1:22" ht="15" customHeight="1" x14ac:dyDescent="0.25">
      <c r="A7" s="42"/>
      <c r="B7" s="10" t="s">
        <v>23</v>
      </c>
      <c r="C7" s="10" t="s">
        <v>24</v>
      </c>
      <c r="D7" s="10" t="s">
        <v>56</v>
      </c>
      <c r="E7" s="10" t="s">
        <v>23</v>
      </c>
      <c r="F7" s="10" t="s">
        <v>24</v>
      </c>
      <c r="G7" s="10" t="s">
        <v>56</v>
      </c>
      <c r="H7" s="10" t="s">
        <v>23</v>
      </c>
      <c r="I7" s="10" t="s">
        <v>24</v>
      </c>
      <c r="J7" s="10" t="s">
        <v>56</v>
      </c>
      <c r="K7" s="10" t="s">
        <v>23</v>
      </c>
      <c r="L7" s="10" t="s">
        <v>24</v>
      </c>
      <c r="M7" s="10" t="s">
        <v>56</v>
      </c>
      <c r="N7" s="10" t="s">
        <v>23</v>
      </c>
      <c r="O7" s="10" t="s">
        <v>24</v>
      </c>
      <c r="P7" s="10" t="s">
        <v>56</v>
      </c>
      <c r="Q7" s="30"/>
      <c r="R7" s="53"/>
      <c r="S7" s="54"/>
      <c r="T7" s="30"/>
      <c r="U7" s="54"/>
      <c r="V7" s="54"/>
    </row>
    <row r="8" spans="1:22" x14ac:dyDescent="0.25">
      <c r="A8" s="11" t="s">
        <v>22</v>
      </c>
      <c r="B8" s="59">
        <v>10000000</v>
      </c>
      <c r="C8" s="60">
        <v>0.1</v>
      </c>
      <c r="D8" s="20">
        <f>B8*C8</f>
        <v>1000000</v>
      </c>
      <c r="E8" s="59">
        <v>1000000000</v>
      </c>
      <c r="F8" s="65">
        <v>2.5000000000000001E-2</v>
      </c>
      <c r="G8" s="20">
        <f>E8*F8</f>
        <v>25000000</v>
      </c>
      <c r="H8" s="59">
        <v>200000000</v>
      </c>
      <c r="I8" s="68">
        <v>0.04</v>
      </c>
      <c r="J8" s="20">
        <f>H8*I8</f>
        <v>8000000</v>
      </c>
      <c r="K8" s="59">
        <v>100000000</v>
      </c>
      <c r="L8" s="60">
        <v>0.1</v>
      </c>
      <c r="M8" s="20">
        <f>K8*L8</f>
        <v>10000000</v>
      </c>
      <c r="N8" s="71">
        <v>100000000</v>
      </c>
      <c r="O8" s="68">
        <v>0.05</v>
      </c>
      <c r="P8" s="20">
        <f>N8*O8</f>
        <v>5000000</v>
      </c>
      <c r="Q8" s="20">
        <f>B8+E8+H8+K8+N8</f>
        <v>1410000000</v>
      </c>
      <c r="R8" s="55">
        <v>1410000000</v>
      </c>
      <c r="S8" s="17">
        <f>Q8-R8</f>
        <v>0</v>
      </c>
      <c r="T8" s="55">
        <f>D8+G8+J8+M8+P8</f>
        <v>49000000</v>
      </c>
      <c r="U8" s="55">
        <v>49000000</v>
      </c>
      <c r="V8" s="17">
        <f>T8-U8</f>
        <v>0</v>
      </c>
    </row>
    <row r="9" spans="1:22" x14ac:dyDescent="0.25">
      <c r="A9" s="12" t="s">
        <v>2</v>
      </c>
      <c r="B9" s="61"/>
      <c r="C9" s="62">
        <v>0.1</v>
      </c>
      <c r="D9" s="21">
        <f t="shared" ref="D9:D19" si="0">B9*C9</f>
        <v>0</v>
      </c>
      <c r="E9" s="61"/>
      <c r="F9" s="66">
        <v>2.5000000000000001E-2</v>
      </c>
      <c r="G9" s="21">
        <f t="shared" ref="G9:G19" si="1">E9*F9</f>
        <v>0</v>
      </c>
      <c r="H9" s="61"/>
      <c r="I9" s="69"/>
      <c r="J9" s="21">
        <f t="shared" ref="J9:J19" si="2">H9*I9</f>
        <v>0</v>
      </c>
      <c r="K9" s="61"/>
      <c r="L9" s="62">
        <v>0.1</v>
      </c>
      <c r="M9" s="21">
        <f t="shared" ref="M9:M19" si="3">K9*L9</f>
        <v>0</v>
      </c>
      <c r="N9" s="72"/>
      <c r="O9" s="69"/>
      <c r="P9" s="21">
        <f t="shared" ref="P9:P19" si="4">N9*O9</f>
        <v>0</v>
      </c>
      <c r="Q9" s="21">
        <f t="shared" ref="Q9:Q19" si="5">B9+E9+H9+K9+N9</f>
        <v>0</v>
      </c>
      <c r="R9" s="56"/>
      <c r="S9" s="23">
        <f t="shared" ref="S9:S19" si="6">Q9-R9</f>
        <v>0</v>
      </c>
      <c r="T9" s="56"/>
      <c r="U9" s="56"/>
      <c r="V9" s="23">
        <f t="shared" ref="V9:V19" si="7">T9-U9</f>
        <v>0</v>
      </c>
    </row>
    <row r="10" spans="1:22" x14ac:dyDescent="0.25">
      <c r="A10" s="12" t="s">
        <v>3</v>
      </c>
      <c r="B10" s="61"/>
      <c r="C10" s="62">
        <v>0.1</v>
      </c>
      <c r="D10" s="21">
        <f t="shared" si="0"/>
        <v>0</v>
      </c>
      <c r="E10" s="61"/>
      <c r="F10" s="66">
        <v>2.5000000000000001E-2</v>
      </c>
      <c r="G10" s="21">
        <f t="shared" si="1"/>
        <v>0</v>
      </c>
      <c r="H10" s="61"/>
      <c r="I10" s="69"/>
      <c r="J10" s="21">
        <f t="shared" si="2"/>
        <v>0</v>
      </c>
      <c r="K10" s="61"/>
      <c r="L10" s="62">
        <v>0.1</v>
      </c>
      <c r="M10" s="21">
        <f t="shared" si="3"/>
        <v>0</v>
      </c>
      <c r="N10" s="72"/>
      <c r="O10" s="69"/>
      <c r="P10" s="21">
        <f t="shared" si="4"/>
        <v>0</v>
      </c>
      <c r="Q10" s="21">
        <f t="shared" si="5"/>
        <v>0</v>
      </c>
      <c r="R10" s="56"/>
      <c r="S10" s="23">
        <f t="shared" si="6"/>
        <v>0</v>
      </c>
      <c r="T10" s="56"/>
      <c r="U10" s="56"/>
      <c r="V10" s="23">
        <f t="shared" si="7"/>
        <v>0</v>
      </c>
    </row>
    <row r="11" spans="1:22" x14ac:dyDescent="0.25">
      <c r="A11" s="12" t="s">
        <v>4</v>
      </c>
      <c r="B11" s="61"/>
      <c r="C11" s="62">
        <v>0.1</v>
      </c>
      <c r="D11" s="21">
        <f t="shared" si="0"/>
        <v>0</v>
      </c>
      <c r="E11" s="61"/>
      <c r="F11" s="66">
        <v>2.5000000000000001E-2</v>
      </c>
      <c r="G11" s="21">
        <f t="shared" si="1"/>
        <v>0</v>
      </c>
      <c r="H11" s="61"/>
      <c r="I11" s="69"/>
      <c r="J11" s="21">
        <f t="shared" si="2"/>
        <v>0</v>
      </c>
      <c r="K11" s="61"/>
      <c r="L11" s="62">
        <v>0.1</v>
      </c>
      <c r="M11" s="21">
        <f t="shared" si="3"/>
        <v>0</v>
      </c>
      <c r="N11" s="72"/>
      <c r="O11" s="69"/>
      <c r="P11" s="21">
        <f t="shared" si="4"/>
        <v>0</v>
      </c>
      <c r="Q11" s="21">
        <f t="shared" si="5"/>
        <v>0</v>
      </c>
      <c r="R11" s="56"/>
      <c r="S11" s="23">
        <f t="shared" si="6"/>
        <v>0</v>
      </c>
      <c r="T11" s="56"/>
      <c r="U11" s="56"/>
      <c r="V11" s="23">
        <f t="shared" si="7"/>
        <v>0</v>
      </c>
    </row>
    <row r="12" spans="1:22" x14ac:dyDescent="0.25">
      <c r="A12" s="12" t="s">
        <v>5</v>
      </c>
      <c r="B12" s="61"/>
      <c r="C12" s="62">
        <v>0.1</v>
      </c>
      <c r="D12" s="21">
        <f t="shared" si="0"/>
        <v>0</v>
      </c>
      <c r="E12" s="61"/>
      <c r="F12" s="66">
        <v>2.5000000000000001E-2</v>
      </c>
      <c r="G12" s="21">
        <f t="shared" si="1"/>
        <v>0</v>
      </c>
      <c r="H12" s="61"/>
      <c r="I12" s="69"/>
      <c r="J12" s="21">
        <f t="shared" si="2"/>
        <v>0</v>
      </c>
      <c r="K12" s="61"/>
      <c r="L12" s="62">
        <v>0.1</v>
      </c>
      <c r="M12" s="21">
        <f t="shared" si="3"/>
        <v>0</v>
      </c>
      <c r="N12" s="72"/>
      <c r="O12" s="69"/>
      <c r="P12" s="21">
        <f t="shared" si="4"/>
        <v>0</v>
      </c>
      <c r="Q12" s="21">
        <f t="shared" si="5"/>
        <v>0</v>
      </c>
      <c r="R12" s="56"/>
      <c r="S12" s="23">
        <f t="shared" si="6"/>
        <v>0</v>
      </c>
      <c r="T12" s="56"/>
      <c r="U12" s="56"/>
      <c r="V12" s="23">
        <f t="shared" si="7"/>
        <v>0</v>
      </c>
    </row>
    <row r="13" spans="1:22" x14ac:dyDescent="0.25">
      <c r="A13" s="12" t="s">
        <v>6</v>
      </c>
      <c r="B13" s="61"/>
      <c r="C13" s="62">
        <v>0.1</v>
      </c>
      <c r="D13" s="21">
        <f t="shared" si="0"/>
        <v>0</v>
      </c>
      <c r="E13" s="61"/>
      <c r="F13" s="66">
        <v>2.5000000000000001E-2</v>
      </c>
      <c r="G13" s="21">
        <f t="shared" si="1"/>
        <v>0</v>
      </c>
      <c r="H13" s="61"/>
      <c r="I13" s="69"/>
      <c r="J13" s="21">
        <f t="shared" si="2"/>
        <v>0</v>
      </c>
      <c r="K13" s="61"/>
      <c r="L13" s="62">
        <v>0.1</v>
      </c>
      <c r="M13" s="21">
        <f t="shared" si="3"/>
        <v>0</v>
      </c>
      <c r="N13" s="72"/>
      <c r="O13" s="69"/>
      <c r="P13" s="21">
        <f t="shared" si="4"/>
        <v>0</v>
      </c>
      <c r="Q13" s="21">
        <f t="shared" si="5"/>
        <v>0</v>
      </c>
      <c r="R13" s="56"/>
      <c r="S13" s="23">
        <f t="shared" si="6"/>
        <v>0</v>
      </c>
      <c r="T13" s="56"/>
      <c r="U13" s="56"/>
      <c r="V13" s="23">
        <f t="shared" si="7"/>
        <v>0</v>
      </c>
    </row>
    <row r="14" spans="1:22" x14ac:dyDescent="0.25">
      <c r="A14" s="12" t="s">
        <v>7</v>
      </c>
      <c r="B14" s="61"/>
      <c r="C14" s="62">
        <v>0.1</v>
      </c>
      <c r="D14" s="21">
        <f t="shared" si="0"/>
        <v>0</v>
      </c>
      <c r="E14" s="61"/>
      <c r="F14" s="66">
        <v>2.5000000000000001E-2</v>
      </c>
      <c r="G14" s="21">
        <f t="shared" si="1"/>
        <v>0</v>
      </c>
      <c r="H14" s="61"/>
      <c r="I14" s="69"/>
      <c r="J14" s="21">
        <f t="shared" si="2"/>
        <v>0</v>
      </c>
      <c r="K14" s="61"/>
      <c r="L14" s="62">
        <v>0.1</v>
      </c>
      <c r="M14" s="21">
        <f t="shared" si="3"/>
        <v>0</v>
      </c>
      <c r="N14" s="72"/>
      <c r="O14" s="69"/>
      <c r="P14" s="21">
        <f t="shared" si="4"/>
        <v>0</v>
      </c>
      <c r="Q14" s="21">
        <f t="shared" si="5"/>
        <v>0</v>
      </c>
      <c r="R14" s="56"/>
      <c r="S14" s="23">
        <f t="shared" si="6"/>
        <v>0</v>
      </c>
      <c r="T14" s="56"/>
      <c r="U14" s="56"/>
      <c r="V14" s="23">
        <f t="shared" si="7"/>
        <v>0</v>
      </c>
    </row>
    <row r="15" spans="1:22" x14ac:dyDescent="0.25">
      <c r="A15" s="12" t="s">
        <v>8</v>
      </c>
      <c r="B15" s="61"/>
      <c r="C15" s="62">
        <v>0.1</v>
      </c>
      <c r="D15" s="21">
        <f t="shared" si="0"/>
        <v>0</v>
      </c>
      <c r="E15" s="61"/>
      <c r="F15" s="66">
        <v>2.5000000000000001E-2</v>
      </c>
      <c r="G15" s="21">
        <f t="shared" si="1"/>
        <v>0</v>
      </c>
      <c r="H15" s="61"/>
      <c r="I15" s="69"/>
      <c r="J15" s="21">
        <f t="shared" si="2"/>
        <v>0</v>
      </c>
      <c r="K15" s="61"/>
      <c r="L15" s="62">
        <v>0.1</v>
      </c>
      <c r="M15" s="21">
        <f t="shared" si="3"/>
        <v>0</v>
      </c>
      <c r="N15" s="72"/>
      <c r="O15" s="69"/>
      <c r="P15" s="21">
        <f t="shared" si="4"/>
        <v>0</v>
      </c>
      <c r="Q15" s="21">
        <f t="shared" si="5"/>
        <v>0</v>
      </c>
      <c r="R15" s="56"/>
      <c r="S15" s="23">
        <f t="shared" si="6"/>
        <v>0</v>
      </c>
      <c r="T15" s="56"/>
      <c r="U15" s="56"/>
      <c r="V15" s="23">
        <f t="shared" si="7"/>
        <v>0</v>
      </c>
    </row>
    <row r="16" spans="1:22" x14ac:dyDescent="0.25">
      <c r="A16" s="12" t="s">
        <v>9</v>
      </c>
      <c r="B16" s="61"/>
      <c r="C16" s="62">
        <v>0.1</v>
      </c>
      <c r="D16" s="21">
        <f t="shared" si="0"/>
        <v>0</v>
      </c>
      <c r="E16" s="61"/>
      <c r="F16" s="66">
        <v>2.5000000000000001E-2</v>
      </c>
      <c r="G16" s="21">
        <f t="shared" si="1"/>
        <v>0</v>
      </c>
      <c r="H16" s="61"/>
      <c r="I16" s="69"/>
      <c r="J16" s="21">
        <f t="shared" si="2"/>
        <v>0</v>
      </c>
      <c r="K16" s="61"/>
      <c r="L16" s="62">
        <v>0.1</v>
      </c>
      <c r="M16" s="21">
        <f t="shared" si="3"/>
        <v>0</v>
      </c>
      <c r="N16" s="72"/>
      <c r="O16" s="69"/>
      <c r="P16" s="21">
        <f t="shared" si="4"/>
        <v>0</v>
      </c>
      <c r="Q16" s="21">
        <f t="shared" si="5"/>
        <v>0</v>
      </c>
      <c r="R16" s="56"/>
      <c r="S16" s="23">
        <f t="shared" si="6"/>
        <v>0</v>
      </c>
      <c r="T16" s="56"/>
      <c r="U16" s="56"/>
      <c r="V16" s="23">
        <f t="shared" si="7"/>
        <v>0</v>
      </c>
    </row>
    <row r="17" spans="1:22" x14ac:dyDescent="0.25">
      <c r="A17" s="12" t="s">
        <v>10</v>
      </c>
      <c r="B17" s="61"/>
      <c r="C17" s="62">
        <v>0.1</v>
      </c>
      <c r="D17" s="21">
        <f t="shared" si="0"/>
        <v>0</v>
      </c>
      <c r="E17" s="61"/>
      <c r="F17" s="66">
        <v>2.5000000000000001E-2</v>
      </c>
      <c r="G17" s="21">
        <f t="shared" si="1"/>
        <v>0</v>
      </c>
      <c r="H17" s="61"/>
      <c r="I17" s="69"/>
      <c r="J17" s="21">
        <f t="shared" si="2"/>
        <v>0</v>
      </c>
      <c r="K17" s="61"/>
      <c r="L17" s="62">
        <v>0.1</v>
      </c>
      <c r="M17" s="21">
        <f t="shared" si="3"/>
        <v>0</v>
      </c>
      <c r="N17" s="72"/>
      <c r="O17" s="69"/>
      <c r="P17" s="21">
        <f t="shared" si="4"/>
        <v>0</v>
      </c>
      <c r="Q17" s="21">
        <f t="shared" si="5"/>
        <v>0</v>
      </c>
      <c r="R17" s="56"/>
      <c r="S17" s="23">
        <f t="shared" si="6"/>
        <v>0</v>
      </c>
      <c r="T17" s="56"/>
      <c r="U17" s="56"/>
      <c r="V17" s="23">
        <f t="shared" si="7"/>
        <v>0</v>
      </c>
    </row>
    <row r="18" spans="1:22" x14ac:dyDescent="0.25">
      <c r="A18" s="12" t="s">
        <v>11</v>
      </c>
      <c r="B18" s="61"/>
      <c r="C18" s="62">
        <v>0.1</v>
      </c>
      <c r="D18" s="21">
        <f t="shared" si="0"/>
        <v>0</v>
      </c>
      <c r="E18" s="61"/>
      <c r="F18" s="66">
        <v>2.5000000000000001E-2</v>
      </c>
      <c r="G18" s="21">
        <f t="shared" si="1"/>
        <v>0</v>
      </c>
      <c r="H18" s="61"/>
      <c r="I18" s="69"/>
      <c r="J18" s="21">
        <f t="shared" si="2"/>
        <v>0</v>
      </c>
      <c r="K18" s="61"/>
      <c r="L18" s="62">
        <v>0.1</v>
      </c>
      <c r="M18" s="21">
        <f t="shared" si="3"/>
        <v>0</v>
      </c>
      <c r="N18" s="72"/>
      <c r="O18" s="69"/>
      <c r="P18" s="21">
        <f t="shared" si="4"/>
        <v>0</v>
      </c>
      <c r="Q18" s="21">
        <f t="shared" si="5"/>
        <v>0</v>
      </c>
      <c r="R18" s="56"/>
      <c r="S18" s="23">
        <f t="shared" si="6"/>
        <v>0</v>
      </c>
      <c r="T18" s="56"/>
      <c r="U18" s="56"/>
      <c r="V18" s="23">
        <f t="shared" si="7"/>
        <v>0</v>
      </c>
    </row>
    <row r="19" spans="1:22" x14ac:dyDescent="0.25">
      <c r="A19" s="13" t="s">
        <v>12</v>
      </c>
      <c r="B19" s="63"/>
      <c r="C19" s="64">
        <v>0.1</v>
      </c>
      <c r="D19" s="22">
        <f t="shared" si="0"/>
        <v>0</v>
      </c>
      <c r="E19" s="63"/>
      <c r="F19" s="67">
        <v>2.5000000000000001E-2</v>
      </c>
      <c r="G19" s="22">
        <f t="shared" si="1"/>
        <v>0</v>
      </c>
      <c r="H19" s="63"/>
      <c r="I19" s="70"/>
      <c r="J19" s="22">
        <f t="shared" si="2"/>
        <v>0</v>
      </c>
      <c r="K19" s="63"/>
      <c r="L19" s="64">
        <v>0.1</v>
      </c>
      <c r="M19" s="22">
        <f t="shared" si="3"/>
        <v>0</v>
      </c>
      <c r="N19" s="73"/>
      <c r="O19" s="70"/>
      <c r="P19" s="22">
        <f t="shared" si="4"/>
        <v>0</v>
      </c>
      <c r="Q19" s="22">
        <f t="shared" si="5"/>
        <v>0</v>
      </c>
      <c r="R19" s="57"/>
      <c r="S19" s="24">
        <f t="shared" si="6"/>
        <v>0</v>
      </c>
      <c r="T19" s="57"/>
      <c r="U19" s="57"/>
      <c r="V19" s="24">
        <f t="shared" si="7"/>
        <v>0</v>
      </c>
    </row>
  </sheetData>
  <sheetProtection algorithmName="SHA-512" hashValue="HdjLKy57HETb+VxOu4z8S/wfw6fOIGMq/Ao2Fr1f/bZB5Srbuqjid3Jikf5NQztlXCTAm7oEEYgCaVGGyaM3CQ==" saltValue="782coPUFoRbtafig0eVczg==" spinCount="100000" sheet="1" objects="1" scenarios="1"/>
  <mergeCells count="12">
    <mergeCell ref="V6:V7"/>
    <mergeCell ref="R6:R7"/>
    <mergeCell ref="U6:U7"/>
    <mergeCell ref="Q6:Q7"/>
    <mergeCell ref="A6:A7"/>
    <mergeCell ref="B6:D6"/>
    <mergeCell ref="E6:G6"/>
    <mergeCell ref="H6:J6"/>
    <mergeCell ref="K6:M6"/>
    <mergeCell ref="N6:P6"/>
    <mergeCell ref="T6:T7"/>
    <mergeCell ref="S6:S7"/>
  </mergeCells>
  <hyperlinks>
    <hyperlink ref="B2" r:id="rId1" xr:uid="{0A753184-EFF2-4E29-BA15-85866C4CFD70}"/>
  </hyperlink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D18"/>
  <sheetViews>
    <sheetView workbookViewId="0">
      <pane xSplit="1" ySplit="6" topLeftCell="B7" activePane="bottomRight" state="frozen"/>
      <selection pane="topRight" activeCell="B1" sqref="B1"/>
      <selection pane="bottomLeft" activeCell="A2" sqref="A2"/>
      <selection pane="bottomRight" activeCell="B7" sqref="B7:C18"/>
    </sheetView>
  </sheetViews>
  <sheetFormatPr defaultRowHeight="15" x14ac:dyDescent="0.25"/>
  <cols>
    <col min="1" max="1" width="10.85546875" bestFit="1" customWidth="1"/>
    <col min="2" max="2" width="24.42578125" bestFit="1" customWidth="1"/>
    <col min="3" max="3" width="17" bestFit="1" customWidth="1"/>
    <col min="4" max="4" width="18.42578125" bestFit="1" customWidth="1"/>
  </cols>
  <sheetData>
    <row r="2" spans="1:4" x14ac:dyDescent="0.25">
      <c r="D2" s="48" t="s">
        <v>88</v>
      </c>
    </row>
    <row r="4" spans="1:4" ht="21" x14ac:dyDescent="0.35">
      <c r="A4" s="47" t="s">
        <v>94</v>
      </c>
    </row>
    <row r="6" spans="1:4" ht="38.25" customHeight="1" x14ac:dyDescent="0.25">
      <c r="A6" s="5" t="s">
        <v>25</v>
      </c>
      <c r="B6" s="6" t="s">
        <v>57</v>
      </c>
      <c r="C6" s="6" t="s">
        <v>58</v>
      </c>
      <c r="D6" s="14" t="s">
        <v>59</v>
      </c>
    </row>
    <row r="7" spans="1:4" x14ac:dyDescent="0.25">
      <c r="A7" s="4" t="s">
        <v>22</v>
      </c>
      <c r="B7" s="55">
        <v>25000000</v>
      </c>
      <c r="C7" s="55">
        <v>25000000</v>
      </c>
      <c r="D7" s="19">
        <f>B7-C7</f>
        <v>0</v>
      </c>
    </row>
    <row r="8" spans="1:4" x14ac:dyDescent="0.25">
      <c r="A8" s="2" t="s">
        <v>2</v>
      </c>
      <c r="B8" s="56"/>
      <c r="C8" s="56"/>
      <c r="D8" s="17">
        <f t="shared" ref="D8:D18" si="0">B8-C8</f>
        <v>0</v>
      </c>
    </row>
    <row r="9" spans="1:4" x14ac:dyDescent="0.25">
      <c r="A9" s="2" t="s">
        <v>3</v>
      </c>
      <c r="B9" s="56"/>
      <c r="C9" s="56"/>
      <c r="D9" s="17">
        <f t="shared" si="0"/>
        <v>0</v>
      </c>
    </row>
    <row r="10" spans="1:4" x14ac:dyDescent="0.25">
      <c r="A10" s="2" t="s">
        <v>4</v>
      </c>
      <c r="B10" s="56"/>
      <c r="C10" s="56"/>
      <c r="D10" s="17">
        <f t="shared" si="0"/>
        <v>0</v>
      </c>
    </row>
    <row r="11" spans="1:4" x14ac:dyDescent="0.25">
      <c r="A11" s="2" t="s">
        <v>5</v>
      </c>
      <c r="B11" s="56"/>
      <c r="C11" s="56"/>
      <c r="D11" s="17">
        <f t="shared" si="0"/>
        <v>0</v>
      </c>
    </row>
    <row r="12" spans="1:4" x14ac:dyDescent="0.25">
      <c r="A12" s="2" t="s">
        <v>6</v>
      </c>
      <c r="B12" s="56"/>
      <c r="C12" s="56"/>
      <c r="D12" s="17">
        <f t="shared" si="0"/>
        <v>0</v>
      </c>
    </row>
    <row r="13" spans="1:4" x14ac:dyDescent="0.25">
      <c r="A13" s="2" t="s">
        <v>7</v>
      </c>
      <c r="B13" s="56"/>
      <c r="C13" s="56"/>
      <c r="D13" s="17">
        <f t="shared" si="0"/>
        <v>0</v>
      </c>
    </row>
    <row r="14" spans="1:4" x14ac:dyDescent="0.25">
      <c r="A14" s="2" t="s">
        <v>8</v>
      </c>
      <c r="B14" s="56"/>
      <c r="C14" s="56"/>
      <c r="D14" s="17">
        <f t="shared" si="0"/>
        <v>0</v>
      </c>
    </row>
    <row r="15" spans="1:4" x14ac:dyDescent="0.25">
      <c r="A15" s="2" t="s">
        <v>9</v>
      </c>
      <c r="B15" s="56"/>
      <c r="C15" s="56"/>
      <c r="D15" s="17">
        <f t="shared" si="0"/>
        <v>0</v>
      </c>
    </row>
    <row r="16" spans="1:4" x14ac:dyDescent="0.25">
      <c r="A16" s="2" t="s">
        <v>10</v>
      </c>
      <c r="B16" s="56"/>
      <c r="C16" s="56"/>
      <c r="D16" s="17">
        <f t="shared" si="0"/>
        <v>0</v>
      </c>
    </row>
    <row r="17" spans="1:4" x14ac:dyDescent="0.25">
      <c r="A17" s="2" t="s">
        <v>11</v>
      </c>
      <c r="B17" s="56"/>
      <c r="C17" s="56"/>
      <c r="D17" s="17">
        <f t="shared" si="0"/>
        <v>0</v>
      </c>
    </row>
    <row r="18" spans="1:4" x14ac:dyDescent="0.25">
      <c r="A18" s="3" t="s">
        <v>12</v>
      </c>
      <c r="B18" s="57"/>
      <c r="C18" s="57"/>
      <c r="D18" s="18">
        <f t="shared" si="0"/>
        <v>0</v>
      </c>
    </row>
  </sheetData>
  <sheetProtection algorithmName="SHA-512" hashValue="lZug/glWqX7C4YpwJbNkvy9bNyWd+616+jTtzOfjXRpxkzr7vIjCgVGlt02TofRbohuxz01idmdPtbgMPgKiTA==" saltValue="hLKBaTVf6b3j7Jr7okCvcQ==" spinCount="100000" sheet="1" objects="1" scenarios="1"/>
  <hyperlinks>
    <hyperlink ref="D2" r:id="rId1" xr:uid="{C5D204C7-24C2-4431-AB22-C598D4B329CF}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4D64F-00E7-4A5B-AD09-F655ADF1CE39}">
  <sheetPr>
    <tabColor rgb="FFFFFF00"/>
  </sheetPr>
  <dimension ref="A2:G18"/>
  <sheetViews>
    <sheetView workbookViewId="0">
      <pane xSplit="1" ySplit="6" topLeftCell="B7" activePane="bottomRight" state="frozen"/>
      <selection pane="topRight" activeCell="B1" sqref="B1"/>
      <selection pane="bottomLeft" activeCell="A2" sqref="A2"/>
      <selection pane="bottomRight" activeCell="E7" sqref="E7"/>
    </sheetView>
  </sheetViews>
  <sheetFormatPr defaultRowHeight="15" x14ac:dyDescent="0.25"/>
  <cols>
    <col min="1" max="1" width="10.85546875" bestFit="1" customWidth="1"/>
    <col min="2" max="2" width="12.7109375" bestFit="1" customWidth="1"/>
    <col min="3" max="3" width="12.85546875" customWidth="1"/>
    <col min="4" max="4" width="14.7109375" customWidth="1"/>
    <col min="5" max="6" width="10.5703125" bestFit="1" customWidth="1"/>
    <col min="7" max="7" width="12.42578125" customWidth="1"/>
  </cols>
  <sheetData>
    <row r="2" spans="1:7" x14ac:dyDescent="0.25">
      <c r="F2" s="48" t="s">
        <v>88</v>
      </c>
    </row>
    <row r="4" spans="1:7" ht="21" x14ac:dyDescent="0.35">
      <c r="A4" s="47" t="s">
        <v>95</v>
      </c>
    </row>
    <row r="6" spans="1:7" ht="45" x14ac:dyDescent="0.25">
      <c r="A6" s="5" t="s">
        <v>25</v>
      </c>
      <c r="B6" s="6" t="s">
        <v>60</v>
      </c>
      <c r="C6" s="6" t="s">
        <v>61</v>
      </c>
      <c r="D6" s="14" t="s">
        <v>62</v>
      </c>
      <c r="E6" s="6" t="s">
        <v>63</v>
      </c>
      <c r="F6" s="49" t="s">
        <v>64</v>
      </c>
      <c r="G6" s="6" t="s">
        <v>65</v>
      </c>
    </row>
    <row r="7" spans="1:7" x14ac:dyDescent="0.25">
      <c r="A7" s="4" t="s">
        <v>22</v>
      </c>
      <c r="B7" s="55">
        <v>200000000</v>
      </c>
      <c r="C7" s="55">
        <v>200000000</v>
      </c>
      <c r="D7" s="17">
        <f>B7-C7</f>
        <v>0</v>
      </c>
      <c r="E7" s="58">
        <f>B7*0.5%</f>
        <v>1000000</v>
      </c>
      <c r="F7" s="74">
        <v>1000000</v>
      </c>
      <c r="G7" s="17">
        <f>E7-F7</f>
        <v>0</v>
      </c>
    </row>
    <row r="8" spans="1:7" x14ac:dyDescent="0.25">
      <c r="A8" s="2" t="s">
        <v>2</v>
      </c>
      <c r="B8" s="56"/>
      <c r="C8" s="56"/>
      <c r="D8" s="17">
        <f t="shared" ref="D8:D18" si="0">B8-C8</f>
        <v>0</v>
      </c>
      <c r="E8" s="56">
        <f t="shared" ref="E8:E18" si="1">B8*0.5%</f>
        <v>0</v>
      </c>
      <c r="F8" s="75"/>
      <c r="G8" s="17">
        <f t="shared" ref="G8:G18" si="2">E8-F8</f>
        <v>0</v>
      </c>
    </row>
    <row r="9" spans="1:7" x14ac:dyDescent="0.25">
      <c r="A9" s="2" t="s">
        <v>3</v>
      </c>
      <c r="B9" s="56"/>
      <c r="C9" s="56"/>
      <c r="D9" s="17">
        <f t="shared" si="0"/>
        <v>0</v>
      </c>
      <c r="E9" s="56">
        <f t="shared" si="1"/>
        <v>0</v>
      </c>
      <c r="F9" s="75"/>
      <c r="G9" s="17">
        <f t="shared" si="2"/>
        <v>0</v>
      </c>
    </row>
    <row r="10" spans="1:7" x14ac:dyDescent="0.25">
      <c r="A10" s="2" t="s">
        <v>4</v>
      </c>
      <c r="B10" s="56"/>
      <c r="C10" s="56"/>
      <c r="D10" s="17">
        <f t="shared" si="0"/>
        <v>0</v>
      </c>
      <c r="E10" s="56">
        <f t="shared" si="1"/>
        <v>0</v>
      </c>
      <c r="F10" s="75"/>
      <c r="G10" s="17">
        <f t="shared" si="2"/>
        <v>0</v>
      </c>
    </row>
    <row r="11" spans="1:7" x14ac:dyDescent="0.25">
      <c r="A11" s="2" t="s">
        <v>5</v>
      </c>
      <c r="B11" s="56"/>
      <c r="C11" s="56"/>
      <c r="D11" s="17">
        <f t="shared" si="0"/>
        <v>0</v>
      </c>
      <c r="E11" s="56">
        <f t="shared" si="1"/>
        <v>0</v>
      </c>
      <c r="F11" s="75"/>
      <c r="G11" s="17">
        <f t="shared" si="2"/>
        <v>0</v>
      </c>
    </row>
    <row r="12" spans="1:7" x14ac:dyDescent="0.25">
      <c r="A12" s="2" t="s">
        <v>6</v>
      </c>
      <c r="B12" s="56"/>
      <c r="C12" s="56"/>
      <c r="D12" s="17">
        <f t="shared" si="0"/>
        <v>0</v>
      </c>
      <c r="E12" s="56">
        <f t="shared" si="1"/>
        <v>0</v>
      </c>
      <c r="F12" s="75"/>
      <c r="G12" s="17">
        <f t="shared" si="2"/>
        <v>0</v>
      </c>
    </row>
    <row r="13" spans="1:7" x14ac:dyDescent="0.25">
      <c r="A13" s="2" t="s">
        <v>7</v>
      </c>
      <c r="B13" s="56"/>
      <c r="C13" s="56"/>
      <c r="D13" s="17">
        <f t="shared" si="0"/>
        <v>0</v>
      </c>
      <c r="E13" s="56">
        <f t="shared" si="1"/>
        <v>0</v>
      </c>
      <c r="F13" s="75"/>
      <c r="G13" s="17">
        <f t="shared" si="2"/>
        <v>0</v>
      </c>
    </row>
    <row r="14" spans="1:7" x14ac:dyDescent="0.25">
      <c r="A14" s="2" t="s">
        <v>8</v>
      </c>
      <c r="B14" s="56"/>
      <c r="C14" s="56"/>
      <c r="D14" s="17">
        <f t="shared" si="0"/>
        <v>0</v>
      </c>
      <c r="E14" s="56">
        <f t="shared" si="1"/>
        <v>0</v>
      </c>
      <c r="F14" s="75"/>
      <c r="G14" s="17">
        <f t="shared" si="2"/>
        <v>0</v>
      </c>
    </row>
    <row r="15" spans="1:7" x14ac:dyDescent="0.25">
      <c r="A15" s="2" t="s">
        <v>9</v>
      </c>
      <c r="B15" s="56"/>
      <c r="C15" s="56"/>
      <c r="D15" s="17">
        <f t="shared" si="0"/>
        <v>0</v>
      </c>
      <c r="E15" s="56">
        <f t="shared" si="1"/>
        <v>0</v>
      </c>
      <c r="F15" s="75"/>
      <c r="G15" s="17">
        <f t="shared" si="2"/>
        <v>0</v>
      </c>
    </row>
    <row r="16" spans="1:7" x14ac:dyDescent="0.25">
      <c r="A16" s="2" t="s">
        <v>10</v>
      </c>
      <c r="B16" s="56"/>
      <c r="C16" s="56"/>
      <c r="D16" s="17">
        <f t="shared" si="0"/>
        <v>0</v>
      </c>
      <c r="E16" s="56">
        <f t="shared" si="1"/>
        <v>0</v>
      </c>
      <c r="F16" s="75"/>
      <c r="G16" s="17">
        <f t="shared" si="2"/>
        <v>0</v>
      </c>
    </row>
    <row r="17" spans="1:7" x14ac:dyDescent="0.25">
      <c r="A17" s="2" t="s">
        <v>11</v>
      </c>
      <c r="B17" s="56"/>
      <c r="C17" s="56"/>
      <c r="D17" s="17">
        <f t="shared" si="0"/>
        <v>0</v>
      </c>
      <c r="E17" s="56">
        <f t="shared" si="1"/>
        <v>0</v>
      </c>
      <c r="F17" s="75"/>
      <c r="G17" s="17">
        <f t="shared" si="2"/>
        <v>0</v>
      </c>
    </row>
    <row r="18" spans="1:7" x14ac:dyDescent="0.25">
      <c r="A18" s="3" t="s">
        <v>12</v>
      </c>
      <c r="B18" s="57"/>
      <c r="C18" s="57"/>
      <c r="D18" s="18">
        <f t="shared" si="0"/>
        <v>0</v>
      </c>
      <c r="E18" s="57">
        <f t="shared" si="1"/>
        <v>0</v>
      </c>
      <c r="F18" s="76"/>
      <c r="G18" s="18">
        <f t="shared" si="2"/>
        <v>0</v>
      </c>
    </row>
  </sheetData>
  <sheetProtection algorithmName="SHA-512" hashValue="37tkdgUx0zghtCF7EZfiZDcnITatwDjeQIs5EsIm0d7Cr89bPicRJl8vQNWOJCierdulRKvqlxxsA53XBWXuzA==" saltValue="jp3QtBCZdwvMaH8X1qqrIQ==" spinCount="100000" sheet="1" objects="1" scenarios="1"/>
  <hyperlinks>
    <hyperlink ref="F2" r:id="rId1" xr:uid="{76BCE375-07EB-4832-9E07-449F39C19CFC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PPN</vt:lpstr>
      <vt:lpstr>PPh 21</vt:lpstr>
      <vt:lpstr>PPh 22</vt:lpstr>
      <vt:lpstr>PPh 23</vt:lpstr>
      <vt:lpstr>PPh 4 (2)</vt:lpstr>
      <vt:lpstr>PPh 25</vt:lpstr>
      <vt:lpstr>PP23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2021-04-29T04:16:38Z</dcterms:created>
  <dcterms:modified xsi:type="dcterms:W3CDTF">2023-01-27T02:17:45Z</dcterms:modified>
</cp:coreProperties>
</file>